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showInkAnnotation="0"/>
  <xr:revisionPtr revIDLastSave="0" documentId="13_ncr:1_{6EDF69E6-38AA-426F-B8C4-1D66174C721F}" xr6:coauthVersionLast="47" xr6:coauthVersionMax="47" xr10:uidLastSave="{00000000-0000-0000-0000-000000000000}"/>
  <bookViews>
    <workbookView xWindow="-120" yWindow="-120" windowWidth="29040" windowHeight="15840" tabRatio="866" activeTab="5" xr2:uid="{00000000-000D-0000-FFFF-FFFF00000000}"/>
  </bookViews>
  <sheets>
    <sheet name="Титул" sheetId="18" r:id="rId1"/>
    <sheet name="Содержание" sheetId="19" r:id="rId2"/>
    <sheet name="Ответственность перед сотру" sheetId="20" r:id="rId3"/>
    <sheet name="Развитие цифрового " sheetId="21" r:id="rId4"/>
    <sheet name="Ответственное управление" sheetId="14" r:id="rId5"/>
    <sheet name="Забота об окружающей " sheetId="22" r:id="rId6"/>
    <sheet name="КА" sheetId="2" state="hidden" r:id="rId7"/>
    <sheet name="Регуляторика" sheetId="3" state="hidden" r:id="rId8"/>
    <sheet name="Критерии рейтингов" sheetId="4" state="hidden" r:id="rId9"/>
    <sheet name="№1. Матрица 3D" sheetId="6" state="hidden" r:id="rId10"/>
    <sheet name="№2. Матрица 3D" sheetId="7" state="hidden" r:id="rId11"/>
    <sheet name="№3. Матрица 3D" sheetId="8"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 localSheetId="2" hidden="1">#REF!</definedName>
    <definedName name="__" localSheetId="3" hidden="1">#REF!</definedName>
    <definedName name="__" hidden="1">#REF!</definedName>
    <definedName name="_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_t1"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_t1"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_t1" hidden="1">{"page1",#N/A,FALSE,"Model";"page2",#N/A,FALSE,"Model";"page3",#N/A,FALSE,"Model";"page4",#N/A,FALSE,"Model";"page5",#N/A,FALSE,"Model";"page6",#N/A,FALSE,"Model";"page7",#N/A,FALSE,"Model";"page8",#N/A,FALSE,"Model";"page9",#N/A,FALSE,"Model";"page10",#N/A,FALSE,"Model";"page11",#N/A,FALSE,"Model";"page12",#N/A,FALSE,"Model";"page13",#N/A,FALSE,"Model"}</definedName>
    <definedName name="___1__123Graph_ACHART_1A" hidden="1">#REF!</definedName>
    <definedName name="___2__123Graph_ACHART_2A" hidden="1">#REF!</definedName>
    <definedName name="___3__123Graph_BCHART_1A" hidden="1">#REF!</definedName>
    <definedName name="___4__123Graph_BCHART_2A" hidden="1">#REF!</definedName>
    <definedName name="___5__123Graph_CCHART_1A" hidden="1">#REF!</definedName>
    <definedName name="___6__123Graph_XCHART_1A" hidden="1">#REF!</definedName>
    <definedName name="___7__123Graph_XCHART_2A" hidden="1">#REF!</definedName>
    <definedName name="_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_t1" hidden="1">{"page1",#N/A,FALSE,"Model";"page2",#N/A,FALSE,"Model";"page3",#N/A,FALSE,"Model";"page4",#N/A,FALSE,"Model";"page5",#N/A,FALSE,"Model";"page6",#N/A,FALSE,"Model";"page7",#N/A,FALSE,"Model";"page8",#N/A,FALSE,"Model";"page9",#N/A,FALSE,"Model";"page10",#N/A,FALSE,"Model";"page11",#N/A,FALSE,"Model";"page12",#N/A,FALSE,"Model";"page13",#N/A,FALSE,"Model"}</definedName>
    <definedName name="__1__123Graph_ACHART_1A"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2__123Graph_ACHART_2A" hidden="1">#REF!</definedName>
    <definedName name="__3__123Graph_BCHART_1A" hidden="1">#REF!</definedName>
    <definedName name="__4__123Graph_BCHART_2A" hidden="1">#REF!</definedName>
    <definedName name="__5__123Graph_CCHART_1A" hidden="1">#REF!</definedName>
    <definedName name="__6__123Graph_XCHART_1A" hidden="1">#REF!</definedName>
    <definedName name="__7__123Graph_XCHART_2A" hidden="1">#REF!</definedName>
    <definedName name="__IntlFixup" hidden="1">TRUE</definedName>
    <definedName name="__IntlFixupTable" hidden="1">#REF!</definedName>
    <definedName name="__t1" localSheetId="5" hidden="1">{"page1",#N/A,FALSE,"Model";"page2",#N/A,FALSE,"Model";"page3",#N/A,FALSE,"Model";"page4",#N/A,FALSE,"Model";"page5",#N/A,FALSE,"Model";"page6",#N/A,FALSE,"Model";"page7",#N/A,FALSE,"Model";"page8",#N/A,FALSE,"Model";"page9",#N/A,FALSE,"Model";"page10",#N/A,FALSE,"Model";"page11",#N/A,FALSE,"Model";"page12",#N/A,FALSE,"Model";"page13",#N/A,FALSE,"Model"}</definedName>
    <definedName name="__t1" localSheetId="2" hidden="1">{"page1",#N/A,FALSE,"Model";"page2",#N/A,FALSE,"Model";"page3",#N/A,FALSE,"Model";"page4",#N/A,FALSE,"Model";"page5",#N/A,FALSE,"Model";"page6",#N/A,FALSE,"Model";"page7",#N/A,FALSE,"Model";"page8",#N/A,FALSE,"Model";"page9",#N/A,FALSE,"Model";"page10",#N/A,FALSE,"Model";"page11",#N/A,FALSE,"Model";"page12",#N/A,FALSE,"Model";"page13",#N/A,FALSE,"Model"}</definedName>
    <definedName name="__t1" localSheetId="3" hidden="1">{"page1",#N/A,FALSE,"Model";"page2",#N/A,FALSE,"Model";"page3",#N/A,FALSE,"Model";"page4",#N/A,FALSE,"Model";"page5",#N/A,FALSE,"Model";"page6",#N/A,FALSE,"Model";"page7",#N/A,FALSE,"Model";"page8",#N/A,FALSE,"Model";"page9",#N/A,FALSE,"Model";"page10",#N/A,FALSE,"Model";"page11",#N/A,FALSE,"Model";"page12",#N/A,FALSE,"Model";"page13",#N/A,FALSE,"Model"}</definedName>
    <definedName name="__t1" hidden="1">{"page1",#N/A,FALSE,"Model";"page2",#N/A,FALSE,"Model";"page3",#N/A,FALSE,"Model";"page4",#N/A,FALSE,"Model";"page5",#N/A,FALSE,"Model";"page6",#N/A,FALSE,"Model";"page7",#N/A,FALSE,"Model";"page8",#N/A,FALSE,"Model";"page9",#N/A,FALSE,"Model";"page10",#N/A,FALSE,"Model";"page11",#N/A,FALSE,"Model";"page12",#N/A,FALSE,"Model";"page13",#N/A,FALSE,"Model"}</definedName>
    <definedName name="_1__123Graph_ACHART_1A" hidden="1">#REF!</definedName>
    <definedName name="_2__123Graph_ACHART_2A" hidden="1">#REF!</definedName>
    <definedName name="_3__123Graph_BCHART_1A" hidden="1">#REF!</definedName>
    <definedName name="_4__123Graph_BCHART_2A" hidden="1">#REF!</definedName>
    <definedName name="_5__123Graph_CCHART_1A" hidden="1">#REF!</definedName>
    <definedName name="_6__123Graph_XCHART_1A" hidden="1">#REF!</definedName>
    <definedName name="_7__123Graph_XCHART_2A" hidden="1">#REF!</definedName>
    <definedName name="_ab2" localSheetId="5" hidden="1">OFFSET(#REF!,1,0)</definedName>
    <definedName name="_ab2" hidden="1">OFFSET(#REF!,1,0)</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179C59C81DC84076BCAE9274E494BEBF.edm" hidden="1">[1]Demand!$A:$IV</definedName>
    <definedName name="_bdm.3EEEA3624E4646B395CF2886F0E3F230.edm" hidden="1">[1]Capacity!$A:$IV</definedName>
    <definedName name="_bdm.587D155E11E6479191B043B14A928B72.edm" hidden="1">'[1]Incremental Capacity'!$A:$IV</definedName>
    <definedName name="_bdm.5A940C384EA14E2F80C07F7985007388.edm" hidden="1">'[2]Price Change Timeline'!$A:$IV</definedName>
    <definedName name="_bdm.5DC86D03D7124D838923A1956C58F146.edm" hidden="1">[2]Capacity!$A:$IV</definedName>
    <definedName name="_bdm.60174010A89B4B9E85CF125422792B6C.edm" hidden="1">'[3]Freight Costs'!$A:$IV</definedName>
    <definedName name="_bdm.64C27A8911E44D7B864B5B3E02FE32A4.edm" hidden="1">[1]Price!$A:$IV</definedName>
    <definedName name="_bdm.70B1A6C8C42F4451A760E722A797C425.edm" hidden="1">'[1]Supply-Demand'!$A:$IV</definedName>
    <definedName name="_bdm.94CE2CA1B0434046ADBCADB3565456E1.edm" hidden="1">'[1]Net Import Demand v2'!$A:$IV</definedName>
    <definedName name="_bdm.E9B837B1B73C4B78862C2A9F2B9B1137.edm" localSheetId="5" hidden="1">#REF!</definedName>
    <definedName name="_bdm.E9B837B1B73C4B78862C2A9F2B9B1137.edm" hidden="1">#REF!</definedName>
    <definedName name="_cat14" localSheetId="5" hidden="1">OFFSET(#REF!,1,0)</definedName>
    <definedName name="_cat14" hidden="1">OFFSET(#REF!,1,0)</definedName>
    <definedName name="_cat144" hidden="1">OFFSET(#REF!,1,0)</definedName>
    <definedName name="_Fill" hidden="1">#REF!</definedName>
    <definedName name="_ftn1" localSheetId="2">'Ответственность перед сотру'!$B$31</definedName>
    <definedName name="_ftn10" localSheetId="2">'Ответственность перед сотру'!#REF!</definedName>
    <definedName name="_ftn11" localSheetId="2">'Ответственность перед сотру'!#REF!</definedName>
    <definedName name="_ftn12" localSheetId="2">'Ответственность перед сотру'!#REF!</definedName>
    <definedName name="_ftn13" localSheetId="2">'Ответственность перед сотру'!#REF!</definedName>
    <definedName name="_ftn14" localSheetId="2">'Ответственность перед сотру'!#REF!</definedName>
    <definedName name="_ftn15" localSheetId="2">'Ответственность перед сотру'!#REF!</definedName>
    <definedName name="_ftn16" localSheetId="2">'Ответственность перед сотру'!#REF!</definedName>
    <definedName name="_ftn17" localSheetId="2">'Ответственность перед сотру'!#REF!</definedName>
    <definedName name="_ftn2" localSheetId="2">'Ответственность перед сотру'!$B$32</definedName>
    <definedName name="_ftn3" localSheetId="2">'Ответственность перед сотру'!$B$33</definedName>
    <definedName name="_ftn4" localSheetId="2">'Ответственность перед сотру'!#REF!</definedName>
    <definedName name="_ftn5" localSheetId="2">'Ответственность перед сотру'!#REF!</definedName>
    <definedName name="_ftn6" localSheetId="2">'Ответственность перед сотру'!#REF!</definedName>
    <definedName name="_ftn7" localSheetId="2">'Ответственность перед сотру'!#REF!</definedName>
    <definedName name="_ftn8" localSheetId="2">'Ответственность перед сотру'!#REF!</definedName>
    <definedName name="_ftn9" localSheetId="2">'Ответственность перед сотру'!#REF!</definedName>
    <definedName name="_ftnref1" localSheetId="2">'Ответственность перед сотру'!$E$20</definedName>
    <definedName name="_ftnref10" localSheetId="2">'Ответственность перед сотру'!$C$572</definedName>
    <definedName name="_ftnref11" localSheetId="2">'Ответственность перед сотру'!$D$572</definedName>
    <definedName name="_ftnref12" localSheetId="2">'Ответственность перед сотру'!$E$572</definedName>
    <definedName name="_ftnref13" localSheetId="2">'Ответственность перед сотру'!$C$573</definedName>
    <definedName name="_ftnref14" localSheetId="2">'Ответственность перед сотру'!$D$573</definedName>
    <definedName name="_ftnref15" localSheetId="2">'Ответственность перед сотру'!$E$573</definedName>
    <definedName name="_ftnref16" localSheetId="2">'Ответственность перед сотру'!$D$575</definedName>
    <definedName name="_ftnref17" localSheetId="2">'Ответственность перед сотру'!$E$575</definedName>
    <definedName name="_ftnref2" localSheetId="2">'Ответственность перед сотру'!$E$22</definedName>
    <definedName name="_ftnref3" localSheetId="2">'Ответственность перед сотру'!$E$28</definedName>
    <definedName name="_ftnref4" localSheetId="2">'Ответственность перед сотру'!$E$566</definedName>
    <definedName name="_ftnref5" localSheetId="2">'Ответственность перед сотру'!$C$567</definedName>
    <definedName name="_ftnref6" localSheetId="2">'Ответственность перед сотру'!$D$567</definedName>
    <definedName name="_ftnref7" localSheetId="2">'Ответственность перед сотру'!$E$567</definedName>
    <definedName name="_ftnref8" localSheetId="2">'Ответственность перед сотру'!$D$570</definedName>
    <definedName name="_ftnref9" localSheetId="2">'Ответственность перед сотру'!$E$570</definedName>
    <definedName name="_Jan05">38353</definedName>
    <definedName name="_Jan06">38718</definedName>
    <definedName name="_Jan07">39083</definedName>
    <definedName name="_Jan08">39448</definedName>
    <definedName name="_Jan09">39814</definedName>
    <definedName name="_Jan10">40179</definedName>
    <definedName name="_Jan11">40544</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may07">39203</definedName>
    <definedName name="_may08">39569</definedName>
    <definedName name="_Order1" hidden="1">255</definedName>
    <definedName name="_Order2" hidden="1">255</definedName>
    <definedName name="_ot97" localSheetId="5" hidden="1">#REF!,#REF!,#REF!,#REF!,#REF!,#REF!,#REF!</definedName>
    <definedName name="_ot97" localSheetId="2" hidden="1">#REF!,#REF!,#REF!,#REF!,#REF!,#REF!,#REF!</definedName>
    <definedName name="_ot97" localSheetId="3" hidden="1">#REF!,#REF!,#REF!,#REF!,#REF!,#REF!,#REF!</definedName>
    <definedName name="_ot97" hidden="1">#REF!,#REF!,#REF!,#REF!,#REF!,#REF!,#REF!</definedName>
    <definedName name="_Sort" hidden="1">#REF!</definedName>
    <definedName name="_t1" localSheetId="5" hidden="1">{"page1",#N/A,FALSE,"Model";"page2",#N/A,FALSE,"Model";"page3",#N/A,FALSE,"Model";"page4",#N/A,FALSE,"Model";"page5",#N/A,FALSE,"Model";"page6",#N/A,FALSE,"Model";"page7",#N/A,FALSE,"Model";"page8",#N/A,FALSE,"Model";"page9",#N/A,FALSE,"Model";"page10",#N/A,FALSE,"Model";"page11",#N/A,FALSE,"Model";"page12",#N/A,FALSE,"Model";"page13",#N/A,FALSE,"Model"}</definedName>
    <definedName name="_t1" localSheetId="2" hidden="1">{"page1",#N/A,FALSE,"Model";"page2",#N/A,FALSE,"Model";"page3",#N/A,FALSE,"Model";"page4",#N/A,FALSE,"Model";"page5",#N/A,FALSE,"Model";"page6",#N/A,FALSE,"Model";"page7",#N/A,FALSE,"Model";"page8",#N/A,FALSE,"Model";"page9",#N/A,FALSE,"Model";"page10",#N/A,FALSE,"Model";"page11",#N/A,FALSE,"Model";"page12",#N/A,FALSE,"Model";"page13",#N/A,FALSE,"Model"}</definedName>
    <definedName name="_t1" localSheetId="3" hidden="1">{"page1",#N/A,FALSE,"Model";"page2",#N/A,FALSE,"Model";"page3",#N/A,FALSE,"Model";"page4",#N/A,FALSE,"Model";"page5",#N/A,FALSE,"Model";"page6",#N/A,FALSE,"Model";"page7",#N/A,FALSE,"Model";"page8",#N/A,FALSE,"Model";"page9",#N/A,FALSE,"Model";"page10",#N/A,FALSE,"Model";"page11",#N/A,FALSE,"Model";"page12",#N/A,FALSE,"Model";"page13",#N/A,FALSE,"Model"}</definedName>
    <definedName name="_t1" hidden="1">{"page1",#N/A,FALSE,"Model";"page2",#N/A,FALSE,"Model";"page3",#N/A,FALSE,"Model";"page4",#N/A,FALSE,"Model";"page5",#N/A,FALSE,"Model";"page6",#N/A,FALSE,"Model";"page7",#N/A,FALSE,"Model";"page8",#N/A,FALSE,"Model";"page9",#N/A,FALSE,"Model";"page10",#N/A,FALSE,"Model";"page11",#N/A,FALSE,"Model";"page12",#N/A,FALSE,"Model";"page13",#N/A,FALSE,"Model"}</definedName>
    <definedName name="_Toc178598605" localSheetId="2">'Ответственность перед сотру'!$B$2</definedName>
    <definedName name="_Toc178598606" localSheetId="3">'Развитие цифрового '!$B$2</definedName>
    <definedName name="_Toc178598607" localSheetId="3">'Развитие цифрового '!#REF!</definedName>
    <definedName name="_Toc178598608" localSheetId="4">'Ответственное управление'!$B$2</definedName>
    <definedName name="_Toc178598609" localSheetId="5">'Забота об окружающей '!$B$2</definedName>
    <definedName name="_xlcn.LinkedTable_Table11" localSheetId="5" hidden="1">#REF!</definedName>
    <definedName name="_xlcn.LinkedTable_Table11" hidden="1">#REF!</definedName>
    <definedName name="_xlnm._FilterDatabase" localSheetId="5" hidden="1">#REF!</definedName>
    <definedName name="_xlnm._FilterDatabase" localSheetId="6" hidden="1">КА!$B$1:$C$114</definedName>
    <definedName name="_xlnm._FilterDatabase" localSheetId="7" hidden="1">Регуляторика!$B$1:$C$148</definedName>
    <definedName name="_xlnm._FilterDatabase" hidden="1">#REF!</definedName>
    <definedName name="a" localSheetId="5" hidden="1">#REF!</definedName>
    <definedName name="a" hidden="1">#REF!</definedName>
    <definedName name="aa" localSheetId="5" hidden="1">{"page1",#N/A,FALSE,"Model";"page2",#N/A,FALSE,"Model";"page3",#N/A,FALSE,"Model";"page4",#N/A,FALSE,"Model";"page5",#N/A,FALSE,"Model";"page6",#N/A,FALSE,"Model";"page7",#N/A,FALSE,"Model";"page8",#N/A,FALSE,"Model";"page9",#N/A,FALSE,"Model";"page10",#N/A,FALSE,"Model";"page11",#N/A,FALSE,"Model";"page12",#N/A,FALSE,"Model";"page13",#N/A,FALSE,"Model"}</definedName>
    <definedName name="aa" localSheetId="2" hidden="1">{"page1",#N/A,FALSE,"Model";"page2",#N/A,FALSE,"Model";"page3",#N/A,FALSE,"Model";"page4",#N/A,FALSE,"Model";"page5",#N/A,FALSE,"Model";"page6",#N/A,FALSE,"Model";"page7",#N/A,FALSE,"Model";"page8",#N/A,FALSE,"Model";"page9",#N/A,FALSE,"Model";"page10",#N/A,FALSE,"Model";"page11",#N/A,FALSE,"Model";"page12",#N/A,FALSE,"Model";"page13",#N/A,FALSE,"Model"}</definedName>
    <definedName name="aa" localSheetId="3" hidden="1">{"page1",#N/A,FALSE,"Model";"page2",#N/A,FALSE,"Model";"page3",#N/A,FALSE,"Model";"page4",#N/A,FALSE,"Model";"page5",#N/A,FALSE,"Model";"page6",#N/A,FALSE,"Model";"page7",#N/A,FALSE,"Model";"page8",#N/A,FALSE,"Model";"page9",#N/A,FALSE,"Model";"page10",#N/A,FALSE,"Model";"page11",#N/A,FALSE,"Model";"page12",#N/A,FALSE,"Model";"page13",#N/A,FALSE,"Model"}</definedName>
    <definedName name="aa" hidden="1">{"page1",#N/A,FALSE,"Model";"page2",#N/A,FALSE,"Model";"page3",#N/A,FALSE,"Model";"page4",#N/A,FALSE,"Model";"page5",#N/A,FALSE,"Model";"page6",#N/A,FALSE,"Model";"page7",#N/A,FALSE,"Model";"page8",#N/A,FALSE,"Model";"page9",#N/A,FALSE,"Model";"page10",#N/A,FALSE,"Model";"page11",#N/A,FALSE,"Model";"page12",#N/A,FALSE,"Model";"page13",#N/A,FALSE,"Model"}</definedName>
    <definedName name="AA.Report.Files" hidden="1">#REF!</definedName>
    <definedName name="AA.Reports.Available" hidden="1">#REF!</definedName>
    <definedName name="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 hidden="1">{"page1",#N/A,FALSE,"Model";"page2",#N/A,FALSE,"Model";"page3",#N/A,FALSE,"Model";"page4",#N/A,FALSE,"Model";"page5",#N/A,FALSE,"Model";"page6",#N/A,FALSE,"Model";"page7",#N/A,FALSE,"Model";"page8",#N/A,FALSE,"Model";"page9",#N/A,FALSE,"Model";"page10",#N/A,FALSE,"Model";"page11",#N/A,FALSE,"Model";"page12",#N/A,FALSE,"Model";"page13",#N/A,FALSE,"Model"}</definedName>
    <definedName name="AAA_DOCTOPS" hidden="1">"AAA_SET"</definedName>
    <definedName name="AAA_duser" hidden="1">"OFF"</definedName>
    <definedName name="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5"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2" hidden="1">{"page1",#N/A,FALSE,"Model";"page2",#N/A,FALSE,"Model";"page3",#N/A,FALSE,"Model";"page4",#N/A,FALSE,"Model";"page5",#N/A,FALSE,"Model";"page6",#N/A,FALSE,"Model";"page7",#N/A,FALSE,"Model";"page8",#N/A,FALSE,"Model";"page9",#N/A,FALSE,"Model";"page10",#N/A,FALSE,"Model";"page11",#N/A,FALSE,"Model";"page12",#N/A,FALSE,"Model";"page13",#N/A,FALSE,"Model"}</definedName>
    <definedName name="aaaaaaa" localSheetId="3" hidden="1">{"page1",#N/A,FALSE,"Model";"page2",#N/A,FALSE,"Model";"page3",#N/A,FALSE,"Model";"page4",#N/A,FALSE,"Model";"page5",#N/A,FALSE,"Model";"page6",#N/A,FALSE,"Model";"page7",#N/A,FALSE,"Model";"page8",#N/A,FALSE,"Model";"page9",#N/A,FALSE,"Model";"page10",#N/A,FALSE,"Model";"page11",#N/A,FALSE,"Model";"page12",#N/A,FALSE,"Model";"page13",#N/A,FALSE,"Model"}</definedName>
    <definedName name="aaaaaaa" hidden="1">{"page1",#N/A,FALSE,"Model";"page2",#N/A,FALSE,"Model";"page3",#N/A,FALSE,"Model";"page4",#N/A,FALSE,"Model";"page5",#N/A,FALSE,"Model";"page6",#N/A,FALSE,"Model";"page7",#N/A,FALSE,"Model";"page8",#N/A,FALSE,"Model";"page9",#N/A,FALSE,"Model";"page10",#N/A,FALSE,"Model";"page11",#N/A,FALSE,"Model";"page12",#N/A,FALSE,"Model";"page13",#N/A,FALSE,"Model"}</definedName>
    <definedName name="AAB_Addin5" hidden="1">"AAB_Description for addin 5,Description for addin 5,Description for addin 5,Description for addin 5,Description for addin 5,Description for addin 5"</definedName>
    <definedName name="aaubn" localSheetId="5" hidden="1">{"page1",#N/A,FALSE,"Model";"page2",#N/A,FALSE,"Model";"page3",#N/A,FALSE,"Model";"page4",#N/A,FALSE,"Model";"page5",#N/A,FALSE,"Model";"page6",#N/A,FALSE,"Model";"page7",#N/A,FALSE,"Model";"page8",#N/A,FALSE,"Model";"page9",#N/A,FALSE,"Model";"page10",#N/A,FALSE,"Model";"page11",#N/A,FALSE,"Model";"page12",#N/A,FALSE,"Model";"page13",#N/A,FALSE,"Model"}</definedName>
    <definedName name="aaubn" localSheetId="2" hidden="1">{"page1",#N/A,FALSE,"Model";"page2",#N/A,FALSE,"Model";"page3",#N/A,FALSE,"Model";"page4",#N/A,FALSE,"Model";"page5",#N/A,FALSE,"Model";"page6",#N/A,FALSE,"Model";"page7",#N/A,FALSE,"Model";"page8",#N/A,FALSE,"Model";"page9",#N/A,FALSE,"Model";"page10",#N/A,FALSE,"Model";"page11",#N/A,FALSE,"Model";"page12",#N/A,FALSE,"Model";"page13",#N/A,FALSE,"Model"}</definedName>
    <definedName name="aaubn" localSheetId="3" hidden="1">{"page1",#N/A,FALSE,"Model";"page2",#N/A,FALSE,"Model";"page3",#N/A,FALSE,"Model";"page4",#N/A,FALSE,"Model";"page5",#N/A,FALSE,"Model";"page6",#N/A,FALSE,"Model";"page7",#N/A,FALSE,"Model";"page8",#N/A,FALSE,"Model";"page9",#N/A,FALSE,"Model";"page10",#N/A,FALSE,"Model";"page11",#N/A,FALSE,"Model";"page12",#N/A,FALSE,"Model";"page13",#N/A,FALSE,"Model"}</definedName>
    <definedName name="aaubn" hidden="1">{"page1",#N/A,FALSE,"Model";"page2",#N/A,FALSE,"Model";"page3",#N/A,FALSE,"Model";"page4",#N/A,FALSE,"Model";"page5",#N/A,FALSE,"Model";"page6",#N/A,FALSE,"Model";"page7",#N/A,FALSE,"Model";"page8",#N/A,FALSE,"Model";"page9",#N/A,FALSE,"Model";"page10",#N/A,FALSE,"Model";"page11",#N/A,FALSE,"Model";"page12",#N/A,FALSE,"Model";"page13",#N/A,FALSE,"Model"}</definedName>
    <definedName name="ababab" hidden="1">#REF!</definedName>
    <definedName name="abe" hidden="1">OFFSET(#REF!,1,0)</definedName>
    <definedName name="AccessDatabase" hidden="1">"C:\My Documents\vlad\Var_2\can270398v2t05.mdb"</definedName>
    <definedName name="ad" localSheetId="5" hidden="1">{"page1",#N/A,FALSE,"Model";"page2",#N/A,FALSE,"Model";"page3",#N/A,FALSE,"Model";"page4",#N/A,FALSE,"Model";"page5",#N/A,FALSE,"Model";"page6",#N/A,FALSE,"Model";"page7",#N/A,FALSE,"Model";"page8",#N/A,FALSE,"Model";"page9",#N/A,FALSE,"Model";"page10",#N/A,FALSE,"Model";"page11",#N/A,FALSE,"Model";"page12",#N/A,FALSE,"Model";"page13",#N/A,FALSE,"Model"}</definedName>
    <definedName name="ad" localSheetId="2" hidden="1">{"page1",#N/A,FALSE,"Model";"page2",#N/A,FALSE,"Model";"page3",#N/A,FALSE,"Model";"page4",#N/A,FALSE,"Model";"page5",#N/A,FALSE,"Model";"page6",#N/A,FALSE,"Model";"page7",#N/A,FALSE,"Model";"page8",#N/A,FALSE,"Model";"page9",#N/A,FALSE,"Model";"page10",#N/A,FALSE,"Model";"page11",#N/A,FALSE,"Model";"page12",#N/A,FALSE,"Model";"page13",#N/A,FALSE,"Model"}</definedName>
    <definedName name="ad" localSheetId="3" hidden="1">{"page1",#N/A,FALSE,"Model";"page2",#N/A,FALSE,"Model";"page3",#N/A,FALSE,"Model";"page4",#N/A,FALSE,"Model";"page5",#N/A,FALSE,"Model";"page6",#N/A,FALSE,"Model";"page7",#N/A,FALSE,"Model";"page8",#N/A,FALSE,"Model";"page9",#N/A,FALSE,"Model";"page10",#N/A,FALSE,"Model";"page11",#N/A,FALSE,"Model";"page12",#N/A,FALSE,"Model";"page13",#N/A,FALSE,"Model"}</definedName>
    <definedName name="ad" hidden="1">{"page1",#N/A,FALSE,"Model";"page2",#N/A,FALSE,"Model";"page3",#N/A,FALSE,"Model";"page4",#N/A,FALSE,"Model";"page5",#N/A,FALSE,"Model";"page6",#N/A,FALSE,"Model";"page7",#N/A,FALSE,"Model";"page8",#N/A,FALSE,"Model";"page9",#N/A,FALSE,"Model";"page10",#N/A,FALSE,"Model";"page11",#N/A,FALSE,"Model";"page12",#N/A,FALSE,"Model";"page13",#N/A,FALSE,"Model"}</definedName>
    <definedName name="ada" hidden="1">OFFSET(#REF!,1,0)</definedName>
    <definedName name="AddGSD" localSheetId="6">#REF!</definedName>
    <definedName name="AddGSD" localSheetId="8">#REF!</definedName>
    <definedName name="AddGSD" localSheetId="7">#REF!</definedName>
    <definedName name="AddGSD">#REF!</definedName>
    <definedName name="adjnb" localSheetId="5" hidden="1">{"page1",#N/A,FALSE,"Model";"page2",#N/A,FALSE,"Model";"page3",#N/A,FALSE,"Model";"page4",#N/A,FALSE,"Model";"page5",#N/A,FALSE,"Model";"page6",#N/A,FALSE,"Model";"page7",#N/A,FALSE,"Model";"page8",#N/A,FALSE,"Model";"page9",#N/A,FALSE,"Model";"page10",#N/A,FALSE,"Model";"page11",#N/A,FALSE,"Model";"page12",#N/A,FALSE,"Model";"page13",#N/A,FALSE,"Model"}</definedName>
    <definedName name="adjnb" localSheetId="2" hidden="1">{"page1",#N/A,FALSE,"Model";"page2",#N/A,FALSE,"Model";"page3",#N/A,FALSE,"Model";"page4",#N/A,FALSE,"Model";"page5",#N/A,FALSE,"Model";"page6",#N/A,FALSE,"Model";"page7",#N/A,FALSE,"Model";"page8",#N/A,FALSE,"Model";"page9",#N/A,FALSE,"Model";"page10",#N/A,FALSE,"Model";"page11",#N/A,FALSE,"Model";"page12",#N/A,FALSE,"Model";"page13",#N/A,FALSE,"Model"}</definedName>
    <definedName name="adjnb" localSheetId="3" hidden="1">{"page1",#N/A,FALSE,"Model";"page2",#N/A,FALSE,"Model";"page3",#N/A,FALSE,"Model";"page4",#N/A,FALSE,"Model";"page5",#N/A,FALSE,"Model";"page6",#N/A,FALSE,"Model";"page7",#N/A,FALSE,"Model";"page8",#N/A,FALSE,"Model";"page9",#N/A,FALSE,"Model";"page10",#N/A,FALSE,"Model";"page11",#N/A,FALSE,"Model";"page12",#N/A,FALSE,"Model";"page13",#N/A,FALSE,"Model"}</definedName>
    <definedName name="adjnb"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5"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2" hidden="1">{"page1",#N/A,FALSE,"Model";"page2",#N/A,FALSE,"Model";"page3",#N/A,FALSE,"Model";"page4",#N/A,FALSE,"Model";"page5",#N/A,FALSE,"Model";"page6",#N/A,FALSE,"Model";"page7",#N/A,FALSE,"Model";"page8",#N/A,FALSE,"Model";"page9",#N/A,FALSE,"Model";"page10",#N/A,FALSE,"Model";"page11",#N/A,FALSE,"Model";"page12",#N/A,FALSE,"Model";"page13",#N/A,FALSE,"Model"}</definedName>
    <definedName name="adkjbn" localSheetId="3" hidden="1">{"page1",#N/A,FALSE,"Model";"page2",#N/A,FALSE,"Model";"page3",#N/A,FALSE,"Model";"page4",#N/A,FALSE,"Model";"page5",#N/A,FALSE,"Model";"page6",#N/A,FALSE,"Model";"page7",#N/A,FALSE,"Model";"page8",#N/A,FALSE,"Model";"page9",#N/A,FALSE,"Model";"page10",#N/A,FALSE,"Model";"page11",#N/A,FALSE,"Model";"page12",#N/A,FALSE,"Model";"page13",#N/A,FALSE,"Model"}</definedName>
    <definedName name="adkjbn"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5"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2" hidden="1">{"page1",#N/A,FALSE,"Model";"page2",#N/A,FALSE,"Model";"page3",#N/A,FALSE,"Model";"page4",#N/A,FALSE,"Model";"page5",#N/A,FALSE,"Model";"page6",#N/A,FALSE,"Model";"page7",#N/A,FALSE,"Model";"page8",#N/A,FALSE,"Model";"page9",#N/A,FALSE,"Model";"page10",#N/A,FALSE,"Model";"page11",#N/A,FALSE,"Model";"page12",#N/A,FALSE,"Model";"page13",#N/A,FALSE,"Model"}</definedName>
    <definedName name="adohfvbr" localSheetId="3" hidden="1">{"page1",#N/A,FALSE,"Model";"page2",#N/A,FALSE,"Model";"page3",#N/A,FALSE,"Model";"page4",#N/A,FALSE,"Model";"page5",#N/A,FALSE,"Model";"page6",#N/A,FALSE,"Model";"page7",#N/A,FALSE,"Model";"page8",#N/A,FALSE,"Model";"page9",#N/A,FALSE,"Model";"page10",#N/A,FALSE,"Model";"page11",#N/A,FALSE,"Model";"page12",#N/A,FALSE,"Model";"page13",#N/A,FALSE,"Model"}</definedName>
    <definedName name="adohfvbr"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5"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2" hidden="1">{"page1",#N/A,FALSE,"Model";"page2",#N/A,FALSE,"Model";"page3",#N/A,FALSE,"Model";"page4",#N/A,FALSE,"Model";"page5",#N/A,FALSE,"Model";"page6",#N/A,FALSE,"Model";"page7",#N/A,FALSE,"Model";"page8",#N/A,FALSE,"Model";"page9",#N/A,FALSE,"Model";"page10",#N/A,FALSE,"Model";"page11",#N/A,FALSE,"Model";"page12",#N/A,FALSE,"Model";"page13",#N/A,FALSE,"Model"}</definedName>
    <definedName name="adskvb" localSheetId="3" hidden="1">{"page1",#N/A,FALSE,"Model";"page2",#N/A,FALSE,"Model";"page3",#N/A,FALSE,"Model";"page4",#N/A,FALSE,"Model";"page5",#N/A,FALSE,"Model";"page6",#N/A,FALSE,"Model";"page7",#N/A,FALSE,"Model";"page8",#N/A,FALSE,"Model";"page9",#N/A,FALSE,"Model";"page10",#N/A,FALSE,"Model";"page11",#N/A,FALSE,"Model";"page12",#N/A,FALSE,"Model";"page13",#N/A,FALSE,"Model"}</definedName>
    <definedName name="adskvb"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5"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2" hidden="1">{"page1",#N/A,FALSE,"Model";"page2",#N/A,FALSE,"Model";"page3",#N/A,FALSE,"Model";"page4",#N/A,FALSE,"Model";"page5",#N/A,FALSE,"Model";"page6",#N/A,FALSE,"Model";"page7",#N/A,FALSE,"Model";"page8",#N/A,FALSE,"Model";"page9",#N/A,FALSE,"Model";"page10",#N/A,FALSE,"Model";"page11",#N/A,FALSE,"Model";"page12",#N/A,FALSE,"Model";"page13",#N/A,FALSE,"Model"}</definedName>
    <definedName name="ahebgr" localSheetId="3" hidden="1">{"page1",#N/A,FALSE,"Model";"page2",#N/A,FALSE,"Model";"page3",#N/A,FALSE,"Model";"page4",#N/A,FALSE,"Model";"page5",#N/A,FALSE,"Model";"page6",#N/A,FALSE,"Model";"page7",#N/A,FALSE,"Model";"page8",#N/A,FALSE,"Model";"page9",#N/A,FALSE,"Model";"page10",#N/A,FALSE,"Model";"page11",#N/A,FALSE,"Model";"page12",#N/A,FALSE,"Model";"page13",#N/A,FALSE,"Model"}</definedName>
    <definedName name="ahebgr"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5"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2" hidden="1">{"page1",#N/A,FALSE,"Model";"page2",#N/A,FALSE,"Model";"page3",#N/A,FALSE,"Model";"page4",#N/A,FALSE,"Model";"page5",#N/A,FALSE,"Model";"page6",#N/A,FALSE,"Model";"page7",#N/A,FALSE,"Model";"page8",#N/A,FALSE,"Model";"page9",#N/A,FALSE,"Model";"page10",#N/A,FALSE,"Model";"page11",#N/A,FALSE,"Model";"page12",#N/A,FALSE,"Model";"page13",#N/A,FALSE,"Model"}</definedName>
    <definedName name="akdunb" localSheetId="3" hidden="1">{"page1",#N/A,FALSE,"Model";"page2",#N/A,FALSE,"Model";"page3",#N/A,FALSE,"Model";"page4",#N/A,FALSE,"Model";"page5",#N/A,FALSE,"Model";"page6",#N/A,FALSE,"Model";"page7",#N/A,FALSE,"Model";"page8",#N/A,FALSE,"Model";"page9",#N/A,FALSE,"Model";"page10",#N/A,FALSE,"Model";"page11",#N/A,FALSE,"Model";"page12",#N/A,FALSE,"Model";"page13",#N/A,FALSE,"Model"}</definedName>
    <definedName name="akdunb"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5"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2" hidden="1">{"page1",#N/A,FALSE,"Model";"page2",#N/A,FALSE,"Model";"page3",#N/A,FALSE,"Model";"page4",#N/A,FALSE,"Model";"page5",#N/A,FALSE,"Model";"page6",#N/A,FALSE,"Model";"page7",#N/A,FALSE,"Model";"page8",#N/A,FALSE,"Model";"page9",#N/A,FALSE,"Model";"page10",#N/A,FALSE,"Model";"page11",#N/A,FALSE,"Model";"page12",#N/A,FALSE,"Model";"page13",#N/A,FALSE,"Model"}</definedName>
    <definedName name="akhdsvb" localSheetId="3" hidden="1">{"page1",#N/A,FALSE,"Model";"page2",#N/A,FALSE,"Model";"page3",#N/A,FALSE,"Model";"page4",#N/A,FALSE,"Model";"page5",#N/A,FALSE,"Model";"page6",#N/A,FALSE,"Model";"page7",#N/A,FALSE,"Model";"page8",#N/A,FALSE,"Model";"page9",#N/A,FALSE,"Model";"page10",#N/A,FALSE,"Model";"page11",#N/A,FALSE,"Model";"page12",#N/A,FALSE,"Model";"page13",#N/A,FALSE,"Model"}</definedName>
    <definedName name="akhdsvb" hidden="1">{"page1",#N/A,FALSE,"Model";"page2",#N/A,FALSE,"Model";"page3",#N/A,FALSE,"Model";"page4",#N/A,FALSE,"Model";"page5",#N/A,FALSE,"Model";"page6",#N/A,FALSE,"Model";"page7",#N/A,FALSE,"Model";"page8",#N/A,FALSE,"Model";"page9",#N/A,FALSE,"Model";"page10",#N/A,FALSE,"Model";"page11",#N/A,FALSE,"Model";"page12",#N/A,FALSE,"Model";"page13",#N/A,FALSE,"Model"}</definedName>
    <definedName name="AL">[4]AL!$A:$C</definedName>
    <definedName name="ALFA" localSheetId="5" hidden="1">#REF!</definedName>
    <definedName name="ALFA" hidden="1">#REF!</definedName>
    <definedName name="alireu" localSheetId="5"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2" hidden="1">{"page1",#N/A,FALSE,"Model";"page2",#N/A,FALSE,"Model";"page3",#N/A,FALSE,"Model";"page4",#N/A,FALSE,"Model";"page5",#N/A,FALSE,"Model";"page6",#N/A,FALSE,"Model";"page7",#N/A,FALSE,"Model";"page8",#N/A,FALSE,"Model";"page9",#N/A,FALSE,"Model";"page10",#N/A,FALSE,"Model";"page11",#N/A,FALSE,"Model";"page12",#N/A,FALSE,"Model";"page13",#N/A,FALSE,"Model"}</definedName>
    <definedName name="alireu" localSheetId="3" hidden="1">{"page1",#N/A,FALSE,"Model";"page2",#N/A,FALSE,"Model";"page3",#N/A,FALSE,"Model";"page4",#N/A,FALSE,"Model";"page5",#N/A,FALSE,"Model";"page6",#N/A,FALSE,"Model";"page7",#N/A,FALSE,"Model";"page8",#N/A,FALSE,"Model";"page9",#N/A,FALSE,"Model";"page10",#N/A,FALSE,"Model";"page11",#N/A,FALSE,"Model";"page12",#N/A,FALSE,"Model";"page13",#N/A,FALSE,"Model"}</definedName>
    <definedName name="alireu" hidden="1">{"page1",#N/A,FALSE,"Model";"page2",#N/A,FALSE,"Model";"page3",#N/A,FALSE,"Model";"page4",#N/A,FALSE,"Model";"page5",#N/A,FALSE,"Model";"page6",#N/A,FALSE,"Model";"page7",#N/A,FALSE,"Model";"page8",#N/A,FALSE,"Model";"page9",#N/A,FALSE,"Model";"page10",#N/A,FALSE,"Model";"page11",#N/A,FALSE,"Model";"page12",#N/A,FALSE,"Model";"page13",#N/A,FALSE,"Model"}</definedName>
    <definedName name="anscount" hidden="1">1</definedName>
    <definedName name="AppName">[5]Control!$D$8</definedName>
    <definedName name="aqws" localSheetId="5" hidden="1">{#N/A,#N/A,FALSE,"Summary";#N/A,#N/A,FALSE,"Retail";#N/A,#N/A,FALSE,"Ret Sensitivity";#N/A,#N/A,FALSE,"Manufacturing";#N/A,#N/A,FALSE,"Man Sensitivity";#N/A,#N/A,FALSE,"Ops UK &amp; I HO";#N/A,#N/A,FALSE,"UK &amp; I HO sensitivity "}</definedName>
    <definedName name="aqws" localSheetId="2" hidden="1">{#N/A,#N/A,FALSE,"Summary";#N/A,#N/A,FALSE,"Retail";#N/A,#N/A,FALSE,"Ret Sensitivity";#N/A,#N/A,FALSE,"Manufacturing";#N/A,#N/A,FALSE,"Man Sensitivity";#N/A,#N/A,FALSE,"Ops UK &amp; I HO";#N/A,#N/A,FALSE,"UK &amp; I HO sensitivity "}</definedName>
    <definedName name="aqws" localSheetId="3" hidden="1">{#N/A,#N/A,FALSE,"Summary";#N/A,#N/A,FALSE,"Retail";#N/A,#N/A,FALSE,"Ret Sensitivity";#N/A,#N/A,FALSE,"Manufacturing";#N/A,#N/A,FALSE,"Man Sensitivity";#N/A,#N/A,FALSE,"Ops UK &amp; I HO";#N/A,#N/A,FALSE,"UK &amp; I HO sensitivity "}</definedName>
    <definedName name="aqws" hidden="1">{#N/A,#N/A,FALSE,"Summary";#N/A,#N/A,FALSE,"Retail";#N/A,#N/A,FALSE,"Ret Sensitivity";#N/A,#N/A,FALSE,"Manufacturing";#N/A,#N/A,FALSE,"Man Sensitivity";#N/A,#N/A,FALSE,"Ops UK &amp; I HO";#N/A,#N/A,FALSE,"UK &amp; I HO sensitivity "}</definedName>
    <definedName name="AS2DocOpenMode" hidden="1">"AS2DocumentEdit"</definedName>
    <definedName name="AS2HasNoAutoHeaderFooter" hidden="1">" "</definedName>
    <definedName name="AS2NamedRange" hidden="1">9</definedName>
    <definedName name="AS2ReportLS" hidden="1">1</definedName>
    <definedName name="AS2SyncStepLS" hidden="1">0</definedName>
    <definedName name="AS2VersionLS" hidden="1">300</definedName>
    <definedName name="asd" localSheetId="5" hidden="1">{"'RELATÓRIO'!$A$1:$E$20","'RELATÓRIO'!$A$22:$D$34","'INTERNET'!$A$31:$G$58","'INTERNET'!$A$1:$G$28","'SÉRIE HISTÓRICA'!$A$167:$H$212","'SÉRIE HISTÓRICA'!$A$56:$H$101"}</definedName>
    <definedName name="asd" localSheetId="2" hidden="1">{"'RELATÓRIO'!$A$1:$E$20","'RELATÓRIO'!$A$22:$D$34","'INTERNET'!$A$31:$G$58","'INTERNET'!$A$1:$G$28","'SÉRIE HISTÓRICA'!$A$167:$H$212","'SÉRIE HISTÓRICA'!$A$56:$H$101"}</definedName>
    <definedName name="asd" localSheetId="3" hidden="1">{"'RELATÓRIO'!$A$1:$E$20","'RELATÓRIO'!$A$22:$D$34","'INTERNET'!$A$31:$G$58","'INTERNET'!$A$1:$G$28","'SÉRIE HISTÓRICA'!$A$167:$H$212","'SÉRIE HISTÓRICA'!$A$56:$H$101"}</definedName>
    <definedName name="asd" hidden="1">{"'RELATÓRIO'!$A$1:$E$20","'RELATÓRIO'!$A$22:$D$34","'INTERNET'!$A$31:$G$58","'INTERNET'!$A$1:$G$28","'SÉRIE HISTÓRICA'!$A$167:$H$212","'SÉRIE HISTÓRICA'!$A$56:$H$101"}</definedName>
    <definedName name="asdasd" localSheetId="5"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2" hidden="1">{"page1",#N/A,FALSE,"Model";"page2",#N/A,FALSE,"Model";"page3",#N/A,FALSE,"Model";"page4",#N/A,FALSE,"Model";"page5",#N/A,FALSE,"Model";"page6",#N/A,FALSE,"Model";"page7",#N/A,FALSE,"Model";"page8",#N/A,FALSE,"Model";"page9",#N/A,FALSE,"Model";"page10",#N/A,FALSE,"Model";"page11",#N/A,FALSE,"Model";"page12",#N/A,FALSE,"Model";"page13",#N/A,FALSE,"Model"}</definedName>
    <definedName name="asdasd" localSheetId="3" hidden="1">{"page1",#N/A,FALSE,"Model";"page2",#N/A,FALSE,"Model";"page3",#N/A,FALSE,"Model";"page4",#N/A,FALSE,"Model";"page5",#N/A,FALSE,"Model";"page6",#N/A,FALSE,"Model";"page7",#N/A,FALSE,"Model";"page8",#N/A,FALSE,"Model";"page9",#N/A,FALSE,"Model";"page10",#N/A,FALSE,"Model";"page11",#N/A,FALSE,"Model";"page12",#N/A,FALSE,"Model";"page13",#N/A,FALSE,"Model"}</definedName>
    <definedName name="asdasd" hidden="1">{"page1",#N/A,FALSE,"Model";"page2",#N/A,FALSE,"Model";"page3",#N/A,FALSE,"Model";"page4",#N/A,FALSE,"Model";"page5",#N/A,FALSE,"Model";"page6",#N/A,FALSE,"Model";"page7",#N/A,FALSE,"Model";"page8",#N/A,FALSE,"Model";"page9",#N/A,FALSE,"Model";"page10",#N/A,FALSE,"Model";"page11",#N/A,FALSE,"Model";"page12",#N/A,FALSE,"Model";"page13",#N/A,FALSE,"Model"}</definedName>
    <definedName name="asdasdasd" hidden="1">#REF!</definedName>
    <definedName name="awdwadawdwada" localSheetId="5"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2" hidden="1">{"page1",#N/A,FALSE,"Model";"page2",#N/A,FALSE,"Model";"page3",#N/A,FALSE,"Model";"page4",#N/A,FALSE,"Model";"page5",#N/A,FALSE,"Model";"page6",#N/A,FALSE,"Model";"page7",#N/A,FALSE,"Model";"page8",#N/A,FALSE,"Model";"page9",#N/A,FALSE,"Model";"page10",#N/A,FALSE,"Model";"page11",#N/A,FALSE,"Model";"page12",#N/A,FALSE,"Model";"page13",#N/A,FALSE,"Model"}</definedName>
    <definedName name="awdwadawdwada" localSheetId="3" hidden="1">{"page1",#N/A,FALSE,"Model";"page2",#N/A,FALSE,"Model";"page3",#N/A,FALSE,"Model";"page4",#N/A,FALSE,"Model";"page5",#N/A,FALSE,"Model";"page6",#N/A,FALSE,"Model";"page7",#N/A,FALSE,"Model";"page8",#N/A,FALSE,"Model";"page9",#N/A,FALSE,"Model";"page10",#N/A,FALSE,"Model";"page11",#N/A,FALSE,"Model";"page12",#N/A,FALSE,"Model";"page13",#N/A,FALSE,"Model"}</definedName>
    <definedName name="awdwadawdwada" hidden="1">{"page1",#N/A,FALSE,"Model";"page2",#N/A,FALSE,"Model";"page3",#N/A,FALSE,"Model";"page4",#N/A,FALSE,"Model";"page5",#N/A,FALSE,"Model";"page6",#N/A,FALSE,"Model";"page7",#N/A,FALSE,"Model";"page8",#N/A,FALSE,"Model";"page9",#N/A,FALSE,"Model";"page10",#N/A,FALSE,"Model";"page11",#N/A,FALSE,"Model";"page12",#N/A,FALSE,"Model";"page13",#N/A,FALSE,"Model"}</definedName>
    <definedName name="AZ" localSheetId="5" hidden="1">{#N/A,#N/A,FALSE,"Summary";#N/A,#N/A,FALSE,"Retail";#N/A,#N/A,FALSE,"Ret Sensitivity";#N/A,#N/A,FALSE,"Manufacturing";#N/A,#N/A,FALSE,"Man Sensitivity";#N/A,#N/A,FALSE,"Ops UK &amp; I HO";#N/A,#N/A,FALSE,"UK &amp; I HO sensitivity "}</definedName>
    <definedName name="AZ" localSheetId="2" hidden="1">{#N/A,#N/A,FALSE,"Summary";#N/A,#N/A,FALSE,"Retail";#N/A,#N/A,FALSE,"Ret Sensitivity";#N/A,#N/A,FALSE,"Manufacturing";#N/A,#N/A,FALSE,"Man Sensitivity";#N/A,#N/A,FALSE,"Ops UK &amp; I HO";#N/A,#N/A,FALSE,"UK &amp; I HO sensitivity "}</definedName>
    <definedName name="AZ" localSheetId="3" hidden="1">{#N/A,#N/A,FALSE,"Summary";#N/A,#N/A,FALSE,"Retail";#N/A,#N/A,FALSE,"Ret Sensitivity";#N/A,#N/A,FALSE,"Manufacturing";#N/A,#N/A,FALSE,"Man Sensitivity";#N/A,#N/A,FALSE,"Ops UK &amp; I HO";#N/A,#N/A,FALSE,"UK &amp; I HO sensitivity "}</definedName>
    <definedName name="AZ" hidden="1">{#N/A,#N/A,FALSE,"Summary";#N/A,#N/A,FALSE,"Retail";#N/A,#N/A,FALSE,"Ret Sensitivity";#N/A,#N/A,FALSE,"Manufacturing";#N/A,#N/A,FALSE,"Man Sensitivity";#N/A,#N/A,FALSE,"Ops UK &amp; I HO";#N/A,#N/A,FALSE,"UK &amp; I HO sensitivity "}</definedName>
    <definedName name="balufdh" localSheetId="5"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2" hidden="1">{"page1",#N/A,FALSE,"Model";"page2",#N/A,FALSE,"Model";"page3",#N/A,FALSE,"Model";"page4",#N/A,FALSE,"Model";"page5",#N/A,FALSE,"Model";"page6",#N/A,FALSE,"Model";"page7",#N/A,FALSE,"Model";"page8",#N/A,FALSE,"Model";"page9",#N/A,FALSE,"Model";"page10",#N/A,FALSE,"Model";"page11",#N/A,FALSE,"Model";"page12",#N/A,FALSE,"Model";"page13",#N/A,FALSE,"Model"}</definedName>
    <definedName name="balufdh" localSheetId="3" hidden="1">{"page1",#N/A,FALSE,"Model";"page2",#N/A,FALSE,"Model";"page3",#N/A,FALSE,"Model";"page4",#N/A,FALSE,"Model";"page5",#N/A,FALSE,"Model";"page6",#N/A,FALSE,"Model";"page7",#N/A,FALSE,"Model";"page8",#N/A,FALSE,"Model";"page9",#N/A,FALSE,"Model";"page10",#N/A,FALSE,"Model";"page11",#N/A,FALSE,"Model";"page12",#N/A,FALSE,"Model";"page13",#N/A,FALSE,"Model"}</definedName>
    <definedName name="balufdh" hidden="1">{"page1",#N/A,FALSE,"Model";"page2",#N/A,FALSE,"Model";"page3",#N/A,FALSE,"Model";"page4",#N/A,FALSE,"Model";"page5",#N/A,FALSE,"Model";"page6",#N/A,FALSE,"Model";"page7",#N/A,FALSE,"Model";"page8",#N/A,FALSE,"Model";"page9",#N/A,FALSE,"Model";"page10",#N/A,FALSE,"Model";"page11",#N/A,FALSE,"Model";"page12",#N/A,FALSE,"Model";"page13",#N/A,FALSE,"Model"}</definedName>
    <definedName name="Ben" localSheetId="5" hidden="1">{"'Sheet1'!$L$16"}</definedName>
    <definedName name="Ben" localSheetId="2" hidden="1">{"'Sheet1'!$L$16"}</definedName>
    <definedName name="Ben" localSheetId="3" hidden="1">{"'Sheet1'!$L$16"}</definedName>
    <definedName name="Ben" hidden="1">{"'Sheet1'!$L$16"}</definedName>
    <definedName name="BETA" hidden="1">#REF!</definedName>
    <definedName name="BG_Del" hidden="1">15</definedName>
    <definedName name="BG_Ins" hidden="1">4</definedName>
    <definedName name="BG_Mod" hidden="1">6</definedName>
    <definedName name="bjnd" localSheetId="5" hidden="1">{"page1",#N/A,FALSE,"Model";"page2",#N/A,FALSE,"Model";"page3",#N/A,FALSE,"Model";"page4",#N/A,FALSE,"Model";"page5",#N/A,FALSE,"Model";"page6",#N/A,FALSE,"Model";"page7",#N/A,FALSE,"Model";"page8",#N/A,FALSE,"Model";"page9",#N/A,FALSE,"Model";"page10",#N/A,FALSE,"Model";"page11",#N/A,FALSE,"Model";"page12",#N/A,FALSE,"Model";"page13",#N/A,FALSE,"Model"}</definedName>
    <definedName name="bjnd" localSheetId="2" hidden="1">{"page1",#N/A,FALSE,"Model";"page2",#N/A,FALSE,"Model";"page3",#N/A,FALSE,"Model";"page4",#N/A,FALSE,"Model";"page5",#N/A,FALSE,"Model";"page6",#N/A,FALSE,"Model";"page7",#N/A,FALSE,"Model";"page8",#N/A,FALSE,"Model";"page9",#N/A,FALSE,"Model";"page10",#N/A,FALSE,"Model";"page11",#N/A,FALSE,"Model";"page12",#N/A,FALSE,"Model";"page13",#N/A,FALSE,"Model"}</definedName>
    <definedName name="bjnd" localSheetId="3" hidden="1">{"page1",#N/A,FALSE,"Model";"page2",#N/A,FALSE,"Model";"page3",#N/A,FALSE,"Model";"page4",#N/A,FALSE,"Model";"page5",#N/A,FALSE,"Model";"page6",#N/A,FALSE,"Model";"page7",#N/A,FALSE,"Model";"page8",#N/A,FALSE,"Model";"page9",#N/A,FALSE,"Model";"page10",#N/A,FALSE,"Model";"page11",#N/A,FALSE,"Model";"page12",#N/A,FALSE,"Model";"page13",#N/A,FALSE,"Model"}</definedName>
    <definedName name="bjnd" hidden="1">{"page1",#N/A,FALSE,"Model";"page2",#N/A,FALSE,"Model";"page3",#N/A,FALSE,"Model";"page4",#N/A,FALSE,"Model";"page5",#N/A,FALSE,"Model";"page6",#N/A,FALSE,"Model";"page7",#N/A,FALSE,"Model";"page8",#N/A,FALSE,"Model";"page9",#N/A,FALSE,"Model";"page10",#N/A,FALSE,"Model";"page11",#N/A,FALSE,"Model";"page12",#N/A,FALSE,"Model";"page13",#N/A,FALSE,"Model"}</definedName>
    <definedName name="bler" localSheetId="5" hidden="1">{"P1&amp;2",#N/A,FALSE,"Contractual";"P3&amp;4",#N/A,FALSE,"Contractual";"P5",#N/A,FALSE,"Contractual";"P6",#N/A,FALSE,"Contractual";"P7&amp;8",#N/A,FALSE,"Contractual"}</definedName>
    <definedName name="bler" localSheetId="2" hidden="1">{"P1&amp;2",#N/A,FALSE,"Contractual";"P3&amp;4",#N/A,FALSE,"Contractual";"P5",#N/A,FALSE,"Contractual";"P6",#N/A,FALSE,"Contractual";"P7&amp;8",#N/A,FALSE,"Contractual"}</definedName>
    <definedName name="bler" localSheetId="3" hidden="1">{"P1&amp;2",#N/A,FALSE,"Contractual";"P3&amp;4",#N/A,FALSE,"Contractual";"P5",#N/A,FALSE,"Contractual";"P6",#N/A,FALSE,"Contractual";"P7&amp;8",#N/A,FALSE,"Contractual"}</definedName>
    <definedName name="bler" hidden="1">{"P1&amp;2",#N/A,FALSE,"Contractual";"P3&amp;4",#N/A,FALSE,"Contractual";"P5",#N/A,FALSE,"Contractual";"P6",#N/A,FALSE,"Contractual";"P7&amp;8",#N/A,FALSE,"Contractual"}</definedName>
    <definedName name="BLPR10020040303143550017" hidden="1">#REF!</definedName>
    <definedName name="BLPR10020040303143550017_1_1" hidden="1">#REF!</definedName>
    <definedName name="BLPR10120040303143550017" hidden="1">#REF!</definedName>
    <definedName name="BLPR10120040303143550017_1_1" hidden="1">#REF!</definedName>
    <definedName name="BLPR1020040303143540803" hidden="1">#REF!</definedName>
    <definedName name="BLPR1020040303143540803_1_3" hidden="1">#REF!</definedName>
    <definedName name="BLPR1020040303143540803_2_3" hidden="1">#REF!</definedName>
    <definedName name="BLPR1020040303143540803_3_3" hidden="1">#REF!</definedName>
    <definedName name="BLPR10220040303143550017" hidden="1">#REF!</definedName>
    <definedName name="BLPR10220040303143550017_1_1" hidden="1">#REF!</definedName>
    <definedName name="BLPR10320040303143550017" hidden="1">#REF!</definedName>
    <definedName name="BLPR10320040303143550017_1_1" hidden="1">#REF!</definedName>
    <definedName name="BLPR10420040303143550027" hidden="1">#REF!</definedName>
    <definedName name="BLPR10420040303143550027_1_1" hidden="1">#REF!</definedName>
    <definedName name="BLPR10520040303143550027" hidden="1">#REF!</definedName>
    <definedName name="BLPR10520040303143550027_1_1" hidden="1">#REF!</definedName>
    <definedName name="BLPR10620040303143550027" hidden="1">#REF!</definedName>
    <definedName name="BLPR10620040303143550027_1_1" hidden="1">#REF!</definedName>
    <definedName name="BLPR10720040303143550027" hidden="1">#REF!</definedName>
    <definedName name="BLPR10720040303143550027_1_1" hidden="1">#REF!</definedName>
    <definedName name="BLPR10820040303143550027" hidden="1">#REF!</definedName>
    <definedName name="BLPR10820040303143550027_1_1" hidden="1">#REF!</definedName>
    <definedName name="BLPR10920040303143550027" hidden="1">#REF!</definedName>
    <definedName name="BLPR10920040303143550027_1_1" hidden="1">#REF!</definedName>
    <definedName name="BLPR11020040303143550027" hidden="1">#REF!</definedName>
    <definedName name="BLPR11020040303143550027_1_1" hidden="1">#REF!</definedName>
    <definedName name="BLPR11120040303143550037" hidden="1">#REF!</definedName>
    <definedName name="BLPR11120040303143550037_1_1" hidden="1">#REF!</definedName>
    <definedName name="BLPR1120040303143540803" hidden="1">#REF!</definedName>
    <definedName name="BLPR1120040303143540803_1_3" hidden="1">#REF!</definedName>
    <definedName name="BLPR1120040303143540803_2_3" hidden="1">#REF!</definedName>
    <definedName name="BLPR1120040303143540803_3_3" hidden="1">#REF!</definedName>
    <definedName name="BLPR11220040303143550037" hidden="1">#REF!</definedName>
    <definedName name="BLPR11220040303143550037_1_1" hidden="1">#REF!</definedName>
    <definedName name="BLPR11320040303143550037" hidden="1">#REF!</definedName>
    <definedName name="BLPR11320040303143550037_1_1" hidden="1">#REF!</definedName>
    <definedName name="BLPR11420040303143550037" hidden="1">#REF!</definedName>
    <definedName name="BLPR11420040303143550037_1_1" hidden="1">#REF!</definedName>
    <definedName name="BLPR11520040303143550037" hidden="1">#REF!</definedName>
    <definedName name="BLPR11520040303143550037_1_1" hidden="1">#REF!</definedName>
    <definedName name="BLPR11620040303143550037" hidden="1">#REF!</definedName>
    <definedName name="BLPR11620040303143550037_1_1" hidden="1">#REF!</definedName>
    <definedName name="BLPR11720040303143550047" hidden="1">#REF!</definedName>
    <definedName name="BLPR11720040303143550047_1_1" hidden="1">#REF!</definedName>
    <definedName name="BLPR11820040303143550047" hidden="1">#REF!</definedName>
    <definedName name="BLPR11820040303143550047_1_1" hidden="1">#REF!</definedName>
    <definedName name="BLPR11920040303143550047" hidden="1">#REF!</definedName>
    <definedName name="BLPR11920040303143550047_1_1" hidden="1">#REF!</definedName>
    <definedName name="BLPR120040303143540763" hidden="1">#REF!</definedName>
    <definedName name="BLPR120040303143540763_1_3" hidden="1">#REF!</definedName>
    <definedName name="BLPR120040303143540763_2_3" hidden="1">#REF!</definedName>
    <definedName name="BLPR120040303143540763_3_3" hidden="1">#REF!</definedName>
    <definedName name="BLPR12020040303143550047" hidden="1">#REF!</definedName>
    <definedName name="BLPR12020040303143550047_1_1" hidden="1">#REF!</definedName>
    <definedName name="BLPR12120040303143550047" hidden="1">#REF!</definedName>
    <definedName name="BLPR12120040303143550047_1_1" hidden="1">#REF!</definedName>
    <definedName name="BLPR1220040303143540803" hidden="1">#REF!</definedName>
    <definedName name="BLPR1220040303143540803_1_3" hidden="1">#REF!</definedName>
    <definedName name="BLPR1220040303143540803_2_3" hidden="1">#REF!</definedName>
    <definedName name="BLPR1220040303143540803_3_3" hidden="1">#REF!</definedName>
    <definedName name="BLPR12220040303143550047" hidden="1">#REF!</definedName>
    <definedName name="BLPR12220040303143550047_1_1" hidden="1">#REF!</definedName>
    <definedName name="BLPR12320040303143550047" hidden="1">#REF!</definedName>
    <definedName name="BLPR12320040303143550047_1_1" hidden="1">#REF!</definedName>
    <definedName name="BLPR12420040303143550057" hidden="1">#REF!</definedName>
    <definedName name="BLPR12420040303143550057_1_1" hidden="1">#REF!</definedName>
    <definedName name="BLPR12520040303143550057" hidden="1">#REF!</definedName>
    <definedName name="BLPR12520040303143550057_1_1" hidden="1">#REF!</definedName>
    <definedName name="BLPR12620040303143550057" hidden="1">#REF!</definedName>
    <definedName name="BLPR12620040303143550057_1_1" hidden="1">#REF!</definedName>
    <definedName name="BLPR12720040303143550057" hidden="1">#REF!</definedName>
    <definedName name="BLPR12720040303143550057_1_1" hidden="1">#REF!</definedName>
    <definedName name="BLPR12820040303143550057" hidden="1">#REF!</definedName>
    <definedName name="BLPR12820040303143550057_1_1" hidden="1">#REF!</definedName>
    <definedName name="BLPR12920040303143550057" hidden="1">#REF!</definedName>
    <definedName name="BLPR12920040303143550057_1_1" hidden="1">#REF!</definedName>
    <definedName name="BLPR13020040303143550067" hidden="1">#REF!</definedName>
    <definedName name="BLPR13020040303143550067_1_1" hidden="1">#REF!</definedName>
    <definedName name="BLPR13120040303143550067" hidden="1">#REF!</definedName>
    <definedName name="BLPR13120040303143550067_1_1" hidden="1">#REF!</definedName>
    <definedName name="BLPR1320040303143540813" hidden="1">#REF!</definedName>
    <definedName name="BLPR1320040303143540813_1_3" hidden="1">#REF!</definedName>
    <definedName name="BLPR1320040303143540813_2_3" hidden="1">#REF!</definedName>
    <definedName name="BLPR1320040303143540813_3_3" hidden="1">#REF!</definedName>
    <definedName name="BLPR13220040303143550067" hidden="1">#REF!</definedName>
    <definedName name="BLPR13220040303143550067_1_1" hidden="1">#REF!</definedName>
    <definedName name="BLPR13320040303143550067" hidden="1">#REF!</definedName>
    <definedName name="BLPR13320040303143550067_1_1" hidden="1">#REF!</definedName>
    <definedName name="BLPR13420040303143550067" hidden="1">#REF!</definedName>
    <definedName name="BLPR13420040303143550067_1_1" hidden="1">#REF!</definedName>
    <definedName name="BLPR13520040303143550067" hidden="1">#REF!</definedName>
    <definedName name="BLPR13520040303143550067_1_1" hidden="1">#REF!</definedName>
    <definedName name="BLPR13620040303143550077" hidden="1">#REF!</definedName>
    <definedName name="BLPR13620040303143550077_1_1" hidden="1">#REF!</definedName>
    <definedName name="BLPR13720040303143550077" hidden="1">#REF!</definedName>
    <definedName name="BLPR13720040303143550077_1_1" hidden="1">#REF!</definedName>
    <definedName name="BLPR13820040303143550077" hidden="1">#REF!</definedName>
    <definedName name="BLPR13820040303143550077_1_1" hidden="1">#REF!</definedName>
    <definedName name="BLPR13920040303143550077" hidden="1">#REF!</definedName>
    <definedName name="BLPR13920040303143550077_1_1" hidden="1">#REF!</definedName>
    <definedName name="BLPR14020040303143550077" hidden="1">#REF!</definedName>
    <definedName name="BLPR14020040303143550077_1_1" hidden="1">#REF!</definedName>
    <definedName name="BLPR14120040303143550077" hidden="1">#REF!</definedName>
    <definedName name="BLPR14120040303143550077_1_1" hidden="1">#REF!</definedName>
    <definedName name="BLPR1420040303143540813" hidden="1">#REF!</definedName>
    <definedName name="BLPR1420040303143540813_1_3" hidden="1">#REF!</definedName>
    <definedName name="BLPR1420040303143540813_2_3" hidden="1">#REF!</definedName>
    <definedName name="BLPR1420040303143540813_3_3" hidden="1">#REF!</definedName>
    <definedName name="BLPR14220040303143550077" hidden="1">#REF!</definedName>
    <definedName name="BLPR14220040303143550077_1_1" hidden="1">#REF!</definedName>
    <definedName name="BLPR14320040303143550077" hidden="1">#REF!</definedName>
    <definedName name="BLPR14320040303143550077_1_1" hidden="1">#REF!</definedName>
    <definedName name="BLPR14420040303143550077" hidden="1">#REF!</definedName>
    <definedName name="BLPR14420040303143550077_1_1" hidden="1">#REF!</definedName>
    <definedName name="BLPR14520040303143550077" hidden="1">#REF!</definedName>
    <definedName name="BLPR14520040303143550077_1_1" hidden="1">#REF!</definedName>
    <definedName name="BLPR14620040303143550077" hidden="1">#REF!</definedName>
    <definedName name="BLPR14620040303143550077_1_1" hidden="1">#REF!</definedName>
    <definedName name="BLPR14720040303143550077" hidden="1">#REF!</definedName>
    <definedName name="BLPR14720040303143550077_1_1" hidden="1">#REF!</definedName>
    <definedName name="BLPR14820040303143550077" hidden="1">#REF!</definedName>
    <definedName name="BLPR14820040303143550077_1_1" hidden="1">#REF!</definedName>
    <definedName name="BLPR14920040303143550077" hidden="1">#REF!</definedName>
    <definedName name="BLPR14920040303143550077_1_1" hidden="1">#REF!</definedName>
    <definedName name="BLPR15020040303143550087" hidden="1">#REF!</definedName>
    <definedName name="BLPR15020040303143550087_1_1" hidden="1">#REF!</definedName>
    <definedName name="BLPR15120040303143550087" hidden="1">#REF!</definedName>
    <definedName name="BLPR15120040303143550087_1_1" hidden="1">#REF!</definedName>
    <definedName name="BLPR1520040303143540813" hidden="1">#REF!</definedName>
    <definedName name="BLPR1520040303143540813_1_3" hidden="1">#REF!</definedName>
    <definedName name="BLPR1520040303143540813_2_3" hidden="1">#REF!</definedName>
    <definedName name="BLPR1520040303143540813_3_3" hidden="1">#REF!</definedName>
    <definedName name="BLPR15220040303143550087" hidden="1">#REF!</definedName>
    <definedName name="BLPR15220040303143550087_1_1" hidden="1">#REF!</definedName>
    <definedName name="BLPR15320040303143550087" hidden="1">#REF!</definedName>
    <definedName name="BLPR15320040303143550087_1_1" hidden="1">#REF!</definedName>
    <definedName name="BLPR15420040303143550087" hidden="1">#REF!</definedName>
    <definedName name="BLPR15420040303143550087_1_1" hidden="1">#REF!</definedName>
    <definedName name="BLPR15520040303143550207" hidden="1">#REF!</definedName>
    <definedName name="BLPR15520040303143550207_1_2" hidden="1">#REF!</definedName>
    <definedName name="BLPR15520040303143550207_2_2" hidden="1">#REF!</definedName>
    <definedName name="BLPR15620040303143550227" hidden="1">#REF!</definedName>
    <definedName name="BLPR15620040303143550227_1_2" hidden="1">#REF!</definedName>
    <definedName name="BLPR15620040303143550227_2_2" hidden="1">#REF!</definedName>
    <definedName name="BLPR15720040303143550237" hidden="1">#REF!</definedName>
    <definedName name="BLPR15720040303143550237_1_2" hidden="1">#REF!</definedName>
    <definedName name="BLPR15720040303143550237_2_2" hidden="1">#REF!</definedName>
    <definedName name="BLPR15820040303143550257" hidden="1">#REF!</definedName>
    <definedName name="BLPR15820040303143550257_1_2" hidden="1">#REF!</definedName>
    <definedName name="BLPR15820040303143550257_2_2" hidden="1">#REF!</definedName>
    <definedName name="BLPR15920040303143550267" hidden="1">#REF!</definedName>
    <definedName name="BLPR15920040303143550267_1_2" hidden="1">#REF!</definedName>
    <definedName name="BLPR15920040303143550267_2_2" hidden="1">#REF!</definedName>
    <definedName name="BLPR16020040303143550287" hidden="1">#REF!</definedName>
    <definedName name="BLPR16020040303143550287_1_2" hidden="1">#REF!</definedName>
    <definedName name="BLPR16020040303143550287_2_2" hidden="1">#REF!</definedName>
    <definedName name="BLPR16120040303143550297" hidden="1">#REF!</definedName>
    <definedName name="BLPR16120040303143550297_1_2" hidden="1">#REF!</definedName>
    <definedName name="BLPR16120040303143550297_2_2" hidden="1">#REF!</definedName>
    <definedName name="BLPR1620040303143540813" hidden="1">#REF!</definedName>
    <definedName name="BLPR1620040303143540813_1_3" hidden="1">#REF!</definedName>
    <definedName name="BLPR1620040303143540813_2_3" hidden="1">#REF!</definedName>
    <definedName name="BLPR1620040303143540813_3_3" hidden="1">#REF!</definedName>
    <definedName name="BLPR16220040303143550317" hidden="1">#REF!</definedName>
    <definedName name="BLPR16220040303143550317_1_2" hidden="1">#REF!</definedName>
    <definedName name="BLPR16220040303143550317_2_2" hidden="1">#REF!</definedName>
    <definedName name="BLPR16320040303143550327" hidden="1">#REF!</definedName>
    <definedName name="BLPR16320040303143550327_1_2" hidden="1">#REF!</definedName>
    <definedName name="BLPR16320040303143550327_2_2" hidden="1">#REF!</definedName>
    <definedName name="BLPR16420040303143550347" hidden="1">#REF!</definedName>
    <definedName name="BLPR16420040303143550347_1_2" hidden="1">#REF!</definedName>
    <definedName name="BLPR16420040303143550347_2_2" hidden="1">#REF!</definedName>
    <definedName name="BLPR16520040303143550357" hidden="1">#REF!</definedName>
    <definedName name="BLPR16520040303143550357_1_2" hidden="1">#REF!</definedName>
    <definedName name="BLPR16520040303143550357_2_2" hidden="1">#REF!</definedName>
    <definedName name="BLPR16620040303143550377" hidden="1">#REF!</definedName>
    <definedName name="BLPR16620040303143550377_1_2" hidden="1">#REF!</definedName>
    <definedName name="BLPR16620040303143550377_2_2" hidden="1">#REF!</definedName>
    <definedName name="BLPR16720040303143550397" hidden="1">#REF!</definedName>
    <definedName name="BLPR16720040303143550397_1_2" hidden="1">#REF!</definedName>
    <definedName name="BLPR16720040303143550397_2_2" hidden="1">#REF!</definedName>
    <definedName name="BLPR16820040303143550407" hidden="1">#REF!</definedName>
    <definedName name="BLPR16820040303143550407_1_2" hidden="1">#REF!</definedName>
    <definedName name="BLPR16820040303143550407_2_2" hidden="1">#REF!</definedName>
    <definedName name="BLPR16920040303143550427" hidden="1">#REF!</definedName>
    <definedName name="BLPR16920040303143550427_1_2" hidden="1">#REF!</definedName>
    <definedName name="BLPR16920040303143550427_2_2" hidden="1">#REF!</definedName>
    <definedName name="BLPR17020040303143550437" hidden="1">#REF!</definedName>
    <definedName name="BLPR17020040303143550437_1_2" hidden="1">#REF!</definedName>
    <definedName name="BLPR17020040303143550437_2_2" hidden="1">#REF!</definedName>
    <definedName name="BLPR17120040303143550457" hidden="1">#REF!</definedName>
    <definedName name="BLPR17120040303143550457_1_2" hidden="1">#REF!</definedName>
    <definedName name="BLPR17120040303143550457_2_2" hidden="1">#REF!</definedName>
    <definedName name="BLPR1720040303143540823" hidden="1">#REF!</definedName>
    <definedName name="BLPR1720040303143540823_1_3" hidden="1">#REF!</definedName>
    <definedName name="BLPR1720040303143540823_2_3" hidden="1">#REF!</definedName>
    <definedName name="BLPR1720040303143540823_3_3" hidden="1">#REF!</definedName>
    <definedName name="BLPR17220040303143550477" hidden="1">#REF!</definedName>
    <definedName name="BLPR17220040303143550477_1_2" hidden="1">#REF!</definedName>
    <definedName name="BLPR17220040303143550477_2_2" hidden="1">#REF!</definedName>
    <definedName name="BLPR17320040303143550487" hidden="1">#REF!</definedName>
    <definedName name="BLPR17320040303143550487_1_2" hidden="1">#REF!</definedName>
    <definedName name="BLPR17320040303143550487_2_2" hidden="1">#REF!</definedName>
    <definedName name="BLPR17420040303143550507" hidden="1">#REF!</definedName>
    <definedName name="BLPR17420040303143550507_1_2" hidden="1">#REF!</definedName>
    <definedName name="BLPR17420040303143550507_2_2" hidden="1">#REF!</definedName>
    <definedName name="BLPR17520040303143550527" hidden="1">#REF!</definedName>
    <definedName name="BLPR17520040303143550527_1_2" hidden="1">#REF!</definedName>
    <definedName name="BLPR17520040303143550527_2_2" hidden="1">#REF!</definedName>
    <definedName name="BLPR17620040303143550547" hidden="1">#REF!</definedName>
    <definedName name="BLPR17620040303143550547_1_2" hidden="1">#REF!</definedName>
    <definedName name="BLPR17620040303143550547_2_2" hidden="1">#REF!</definedName>
    <definedName name="BLPR17720040303143550557" hidden="1">#REF!</definedName>
    <definedName name="BLPR17720040303143550557_1_2" hidden="1">#REF!</definedName>
    <definedName name="BLPR17720040303143550557_2_2" hidden="1">#REF!</definedName>
    <definedName name="BLPR17820040303143550577" hidden="1">#REF!</definedName>
    <definedName name="BLPR17820040303143550577_1_2" hidden="1">#REF!</definedName>
    <definedName name="BLPR17820040303143550577_2_2" hidden="1">#REF!</definedName>
    <definedName name="BLPR17920040303143550597" hidden="1">#REF!</definedName>
    <definedName name="BLPR17920040303143550597_1_2" hidden="1">#REF!</definedName>
    <definedName name="BLPR17920040303143550597_2_2" hidden="1">#REF!</definedName>
    <definedName name="BLPR18020040303143550617" hidden="1">#REF!</definedName>
    <definedName name="BLPR18020040303143550617_1_2" hidden="1">#REF!</definedName>
    <definedName name="BLPR18020040303143550617_2_2" hidden="1">#REF!</definedName>
    <definedName name="BLPR18120040303143550637" hidden="1">#REF!</definedName>
    <definedName name="BLPR18120040303143550637_1_2" hidden="1">#REF!</definedName>
    <definedName name="BLPR18120040303143550637_2_2" hidden="1">#REF!</definedName>
    <definedName name="BLPR1820040303143540823" hidden="1">#REF!</definedName>
    <definedName name="BLPR1820040303143540823_1_3" hidden="1">#REF!</definedName>
    <definedName name="BLPR1820040303143540823_2_3" hidden="1">#REF!</definedName>
    <definedName name="BLPR1820040303143540823_3_3" hidden="1">#REF!</definedName>
    <definedName name="BLPR18220040303143550657" hidden="1">#REF!</definedName>
    <definedName name="BLPR18220040303143550657_1_2" hidden="1">#REF!</definedName>
    <definedName name="BLPR18220040303143550657_2_2" hidden="1">#REF!</definedName>
    <definedName name="BLPR18320040303143550678" hidden="1">#REF!</definedName>
    <definedName name="BLPR18320040303143550678_1_2" hidden="1">#REF!</definedName>
    <definedName name="BLPR18320040303143550678_2_2" hidden="1">#REF!</definedName>
    <definedName name="BLPR18420040303143550698" hidden="1">#REF!</definedName>
    <definedName name="BLPR18420040303143550698_1_2" hidden="1">#REF!</definedName>
    <definedName name="BLPR18420040303143550698_2_2" hidden="1">#REF!</definedName>
    <definedName name="BLPR18520040303143550718" hidden="1">#REF!</definedName>
    <definedName name="BLPR18520040303143550718_1_2" hidden="1">#REF!</definedName>
    <definedName name="BLPR18520040303143550718_2_2" hidden="1">#REF!</definedName>
    <definedName name="BLPR18620040303143550738" hidden="1">#REF!</definedName>
    <definedName name="BLPR18620040303143550738_1_2" hidden="1">#REF!</definedName>
    <definedName name="BLPR18620040303143550738_2_2" hidden="1">#REF!</definedName>
    <definedName name="BLPR18720040303143550758" hidden="1">#REF!</definedName>
    <definedName name="BLPR18720040303143550758_1_2" hidden="1">#REF!</definedName>
    <definedName name="BLPR18720040303143550758_2_2" hidden="1">#REF!</definedName>
    <definedName name="BLPR18820040303143550778" hidden="1">#REF!</definedName>
    <definedName name="BLPR18820040303143550778_1_2" hidden="1">#REF!</definedName>
    <definedName name="BLPR18820040303143550778_2_2" hidden="1">#REF!</definedName>
    <definedName name="BLPR18920040303143550798" hidden="1">#REF!</definedName>
    <definedName name="BLPR18920040303143550798_1_2" hidden="1">#REF!</definedName>
    <definedName name="BLPR18920040303143550798_2_2" hidden="1">#REF!</definedName>
    <definedName name="BLPR19020040303143550818" hidden="1">#REF!</definedName>
    <definedName name="BLPR19020040303143550818_1_2" hidden="1">#REF!</definedName>
    <definedName name="BLPR19020040303143550818_2_2" hidden="1">#REF!</definedName>
    <definedName name="BLPR19120040303143550838" hidden="1">#REF!</definedName>
    <definedName name="BLPR19120040303143550838_1_2" hidden="1">#REF!</definedName>
    <definedName name="BLPR19120040303143550838_2_2" hidden="1">#REF!</definedName>
    <definedName name="BLPR1920040303143540823" hidden="1">#REF!</definedName>
    <definedName name="BLPR1920040303143540823_1_3" hidden="1">#REF!</definedName>
    <definedName name="BLPR1920040303143540823_2_3" hidden="1">#REF!</definedName>
    <definedName name="BLPR1920040303143540823_3_3" hidden="1">#REF!</definedName>
    <definedName name="BLPR19220040303143550858" hidden="1">#REF!</definedName>
    <definedName name="BLPR19220040303143550858_1_2" hidden="1">#REF!</definedName>
    <definedName name="BLPR19220040303143550858_2_2" hidden="1">#REF!</definedName>
    <definedName name="BLPR19320040303143550878" hidden="1">#REF!</definedName>
    <definedName name="BLPR19320040303143550878_1_2" hidden="1">#REF!</definedName>
    <definedName name="BLPR19320040303143550878_2_2" hidden="1">#REF!</definedName>
    <definedName name="BLPR19420040303143550898" hidden="1">#REF!</definedName>
    <definedName name="BLPR19420040303143550898_1_2" hidden="1">#REF!</definedName>
    <definedName name="BLPR19420040303143550898_2_2" hidden="1">#REF!</definedName>
    <definedName name="BLPR19520040303143550928" hidden="1">#REF!</definedName>
    <definedName name="BLPR19520040303143550928_1_2" hidden="1">#REF!</definedName>
    <definedName name="BLPR19520040303143550928_2_2" hidden="1">#REF!</definedName>
    <definedName name="BLPR19620040303143550948" hidden="1">#REF!</definedName>
    <definedName name="BLPR19620040303143550948_1_2" hidden="1">#REF!</definedName>
    <definedName name="BLPR19620040303143550948_2_2" hidden="1">#REF!</definedName>
    <definedName name="BLPR19720040303143550968" hidden="1">#REF!</definedName>
    <definedName name="BLPR19720040303143550968_1_2" hidden="1">#REF!</definedName>
    <definedName name="BLPR19720040303143550968_2_2" hidden="1">#REF!</definedName>
    <definedName name="BLPR19820040303143550988" hidden="1">#REF!</definedName>
    <definedName name="BLPR19820040303143550988_1_2" hidden="1">#REF!</definedName>
    <definedName name="BLPR19820040303143550988_2_2" hidden="1">#REF!</definedName>
    <definedName name="BLPR19920040303143551999" hidden="1">#REF!</definedName>
    <definedName name="BLPR19920040303143551999_1_1" hidden="1">#REF!</definedName>
    <definedName name="BLPR20020040303143551999" hidden="1">#REF!</definedName>
    <definedName name="BLPR20020040303143551999_1_1" hidden="1">#REF!</definedName>
    <definedName name="BLPR20120040303143551999" hidden="1">#REF!</definedName>
    <definedName name="BLPR20120040303143551999_1_1" hidden="1">#REF!</definedName>
    <definedName name="BLPR2020040303143540823" hidden="1">#REF!</definedName>
    <definedName name="BLPR2020040303143540823_1_3" hidden="1">#REF!</definedName>
    <definedName name="BLPR2020040303143540823_2_3" hidden="1">#REF!</definedName>
    <definedName name="BLPR2020040303143540823_3_3" hidden="1">#REF!</definedName>
    <definedName name="BLPR20220040303143551999" hidden="1">#REF!</definedName>
    <definedName name="BLPR20220040303143551999_1_1" hidden="1">#REF!</definedName>
    <definedName name="BLPR20320040303143552009" hidden="1">#REF!</definedName>
    <definedName name="BLPR20320040303143552009_1_1" hidden="1">#REF!</definedName>
    <definedName name="BLPR20420040303143552009" hidden="1">#REF!</definedName>
    <definedName name="BLPR20420040303143552009_1_1" hidden="1">#REF!</definedName>
    <definedName name="BLPR20520040303143552009" hidden="1">#REF!</definedName>
    <definedName name="BLPR20520040303143552009_1_1" hidden="1">#REF!</definedName>
    <definedName name="BLPR20620040303143552009" hidden="1">#REF!</definedName>
    <definedName name="BLPR20620040303143552009_1_1" hidden="1">#REF!</definedName>
    <definedName name="BLPR20720040303143552009" hidden="1">#REF!</definedName>
    <definedName name="BLPR20720040303143552009_1_1" hidden="1">#REF!</definedName>
    <definedName name="BLPR20820040303143552009" hidden="1">#REF!</definedName>
    <definedName name="BLPR20820040303143552009_1_1" hidden="1">#REF!</definedName>
    <definedName name="BLPR20920040303143552009" hidden="1">#REF!</definedName>
    <definedName name="BLPR20920040303143552009_1_1" hidden="1">#REF!</definedName>
    <definedName name="BLPR21020040303143552009" hidden="1">#REF!</definedName>
    <definedName name="BLPR21020040303143552009_1_1" hidden="1">#REF!</definedName>
    <definedName name="BLPR21120040303143552009" hidden="1">#REF!</definedName>
    <definedName name="BLPR21120040303143552009_1_1" hidden="1">#REF!</definedName>
    <definedName name="BLPR2120040303143540823" hidden="1">#REF!</definedName>
    <definedName name="BLPR2120040303143540823_1_3" hidden="1">#REF!</definedName>
    <definedName name="BLPR2120040303143540823_2_3" hidden="1">#REF!</definedName>
    <definedName name="BLPR2120040303143540823_3_3" hidden="1">#REF!</definedName>
    <definedName name="BLPR21220040303143552009" hidden="1">#REF!</definedName>
    <definedName name="BLPR21220040303143552009_1_1" hidden="1">#REF!</definedName>
    <definedName name="BLPR21320040303143552009" hidden="1">#REF!</definedName>
    <definedName name="BLPR21320040303143552009_1_1" hidden="1">#REF!</definedName>
    <definedName name="BLPR21420040303143552019" hidden="1">#REF!</definedName>
    <definedName name="BLPR21420040303143552019_1_1" hidden="1">#REF!</definedName>
    <definedName name="BLPR21520040303143552080" hidden="1">#REF!</definedName>
    <definedName name="BLPR21520040303143552080_1_2" hidden="1">#REF!</definedName>
    <definedName name="BLPR21520040303143552080_2_2" hidden="1">#REF!</definedName>
    <definedName name="BLPR21620040303143552110" hidden="1">#REF!</definedName>
    <definedName name="BLPR21620040303143552110_1_2" hidden="1">#REF!</definedName>
    <definedName name="BLPR21620040303143552110_2_2" hidden="1">#REF!</definedName>
    <definedName name="BLPR21720040303143552130" hidden="1">#REF!</definedName>
    <definedName name="BLPR21720040303143552130_1_2" hidden="1">#REF!</definedName>
    <definedName name="BLPR21720040303143552130_2_2" hidden="1">#REF!</definedName>
    <definedName name="BLPR21820040303143552160" hidden="1">#REF!</definedName>
    <definedName name="BLPR21820040303143552160_1_2" hidden="1">#REF!</definedName>
    <definedName name="BLPR21820040303143552160_2_2" hidden="1">#REF!</definedName>
    <definedName name="BLPR21920040303143552180" hidden="1">#REF!</definedName>
    <definedName name="BLPR21920040303143552180_1_2" hidden="1">#REF!</definedName>
    <definedName name="BLPR21920040303143552180_2_2" hidden="1">#REF!</definedName>
    <definedName name="BLPR220040303143540773" hidden="1">#REF!</definedName>
    <definedName name="BLPR220040303143540773_1_3" hidden="1">#REF!</definedName>
    <definedName name="BLPR220040303143540773_2_3" hidden="1">#REF!</definedName>
    <definedName name="BLPR220040303143540773_3_3" hidden="1">#REF!</definedName>
    <definedName name="BLPR22020040303143552210" hidden="1">#REF!</definedName>
    <definedName name="BLPR22020040303143552210_1_2" hidden="1">#REF!</definedName>
    <definedName name="BLPR22020040303143552210_2_2" hidden="1">#REF!</definedName>
    <definedName name="BLPR22120040303143552230" hidden="1">#REF!</definedName>
    <definedName name="BLPR22120040303143552230_1_2" hidden="1">#REF!</definedName>
    <definedName name="BLPR22120040303143552230_2_2" hidden="1">#REF!</definedName>
    <definedName name="BLPR2220040303143540833" hidden="1">#REF!</definedName>
    <definedName name="BLPR2220040303143540833_1_3" hidden="1">#REF!</definedName>
    <definedName name="BLPR2220040303143540833_2_3" hidden="1">#REF!</definedName>
    <definedName name="BLPR2220040303143540833_3_3" hidden="1">#REF!</definedName>
    <definedName name="BLPR22220040303143552260" hidden="1">#REF!</definedName>
    <definedName name="BLPR22220040303143552260_1_2" hidden="1">#REF!</definedName>
    <definedName name="BLPR22220040303143552260_2_2" hidden="1">#REF!</definedName>
    <definedName name="BLPR2320040303143540833" hidden="1">#REF!</definedName>
    <definedName name="BLPR2320040303143540833_1_3" hidden="1">#REF!</definedName>
    <definedName name="BLPR2320040303143540833_2_3" hidden="1">#REF!</definedName>
    <definedName name="BLPR2320040303143540833_3_3" hidden="1">#REF!</definedName>
    <definedName name="BLPR2420040303143540833" hidden="1">#REF!</definedName>
    <definedName name="BLPR2420040303143540833_1_3" hidden="1">#REF!</definedName>
    <definedName name="BLPR2420040303143540833_2_3" hidden="1">#REF!</definedName>
    <definedName name="BLPR2420040303143540833_3_3" hidden="1">#REF!</definedName>
    <definedName name="BLPR2520040303143540833" hidden="1">#REF!</definedName>
    <definedName name="BLPR2520040303143540833_1_3" hidden="1">#REF!</definedName>
    <definedName name="BLPR2520040303143540833_2_3" hidden="1">#REF!</definedName>
    <definedName name="BLPR2520040303143540833_3_3" hidden="1">#REF!</definedName>
    <definedName name="BLPR2620040303143540833" hidden="1">#REF!</definedName>
    <definedName name="BLPR2620040303143540833_1_3" hidden="1">#REF!</definedName>
    <definedName name="BLPR2620040303143540833_2_3" hidden="1">#REF!</definedName>
    <definedName name="BLPR2620040303143540833_3_3" hidden="1">#REF!</definedName>
    <definedName name="BLPR2720040303143540843" hidden="1">#REF!</definedName>
    <definedName name="BLPR2720040303143540843_1_3" hidden="1">#REF!</definedName>
    <definedName name="BLPR2720040303143540843_2_3" hidden="1">#REF!</definedName>
    <definedName name="BLPR2720040303143540843_3_3" hidden="1">#REF!</definedName>
    <definedName name="BLPR2820040303143540843" hidden="1">#REF!</definedName>
    <definedName name="BLPR2820040303143540843_1_3" hidden="1">#REF!</definedName>
    <definedName name="BLPR2820040303143540843_2_3" hidden="1">#REF!</definedName>
    <definedName name="BLPR2820040303143540843_3_3" hidden="1">#REF!</definedName>
    <definedName name="BLPR2920040303143540843" hidden="1">#REF!</definedName>
    <definedName name="BLPR2920040303143540843_1_3" hidden="1">#REF!</definedName>
    <definedName name="BLPR2920040303143540843_2_3" hidden="1">#REF!</definedName>
    <definedName name="BLPR2920040303143540843_3_3" hidden="1">#REF!</definedName>
    <definedName name="BLPR3020040303143540843" hidden="1">#REF!</definedName>
    <definedName name="BLPR3020040303143540843_1_3" hidden="1">#REF!</definedName>
    <definedName name="BLPR3020040303143540843_2_3" hidden="1">#REF!</definedName>
    <definedName name="BLPR3020040303143540843_3_3" hidden="1">#REF!</definedName>
    <definedName name="BLPR3120040303143540853" hidden="1">#REF!</definedName>
    <definedName name="BLPR3120040303143540853_1_3" hidden="1">#REF!</definedName>
    <definedName name="BLPR3120040303143540853_2_3" hidden="1">#REF!</definedName>
    <definedName name="BLPR3120040303143540853_3_3" hidden="1">#REF!</definedName>
    <definedName name="BLPR320040303143540773" hidden="1">#REF!</definedName>
    <definedName name="BLPR320040303143540773_1_3" hidden="1">#REF!</definedName>
    <definedName name="BLPR320040303143540773_2_3" hidden="1">#REF!</definedName>
    <definedName name="BLPR320040303143540773_3_3" hidden="1">#REF!</definedName>
    <definedName name="BLPR3220040303143540853" hidden="1">#REF!</definedName>
    <definedName name="BLPR3220040303143540853_1_3" hidden="1">#REF!</definedName>
    <definedName name="BLPR3220040303143540853_2_3" hidden="1">#REF!</definedName>
    <definedName name="BLPR3220040303143540853_3_3" hidden="1">#REF!</definedName>
    <definedName name="BLPR3320040303143540853" hidden="1">#REF!</definedName>
    <definedName name="BLPR3320040303143540853_1_3" hidden="1">#REF!</definedName>
    <definedName name="BLPR3320040303143540853_2_3" hidden="1">#REF!</definedName>
    <definedName name="BLPR3320040303143540853_3_3" hidden="1">#REF!</definedName>
    <definedName name="BLPR3420040303143540853" hidden="1">#REF!</definedName>
    <definedName name="BLPR3420040303143540853_1_3" hidden="1">#REF!</definedName>
    <definedName name="BLPR3420040303143540853_2_3" hidden="1">#REF!</definedName>
    <definedName name="BLPR3420040303143540853_3_3" hidden="1">#REF!</definedName>
    <definedName name="BLPR3520040303143540853" hidden="1">#REF!</definedName>
    <definedName name="BLPR3520040303143540853_1_3" hidden="1">#REF!</definedName>
    <definedName name="BLPR3520040303143540853_2_3" hidden="1">#REF!</definedName>
    <definedName name="BLPR3520040303143540853_3_3" hidden="1">#REF!</definedName>
    <definedName name="BLPR3620040303143540863" hidden="1">#REF!</definedName>
    <definedName name="BLPR3620040303143540863_1_3" hidden="1">#REF!</definedName>
    <definedName name="BLPR3620040303143540863_2_3" hidden="1">#REF!</definedName>
    <definedName name="BLPR3620040303143540863_3_3" hidden="1">#REF!</definedName>
    <definedName name="BLPR3720040303143540863" hidden="1">#REF!</definedName>
    <definedName name="BLPR3720040303143540863_1_3" hidden="1">#REF!</definedName>
    <definedName name="BLPR3720040303143540863_2_3" hidden="1">#REF!</definedName>
    <definedName name="BLPR3720040303143540863_3_3" hidden="1">#REF!</definedName>
    <definedName name="BLPR3820040303143540863" hidden="1">#REF!</definedName>
    <definedName name="BLPR3820040303143540863_1_3" hidden="1">#REF!</definedName>
    <definedName name="BLPR3820040303143540863_2_3" hidden="1">#REF!</definedName>
    <definedName name="BLPR3820040303143540863_3_3" hidden="1">#REF!</definedName>
    <definedName name="BLPR3920040303143540863" hidden="1">#REF!</definedName>
    <definedName name="BLPR3920040303143540863_1_3" hidden="1">#REF!</definedName>
    <definedName name="BLPR3920040303143540863_2_3" hidden="1">#REF!</definedName>
    <definedName name="BLPR3920040303143540863_3_3" hidden="1">#REF!</definedName>
    <definedName name="BLPR4020040303143540873" hidden="1">#REF!</definedName>
    <definedName name="BLPR4020040303143540873_1_3" hidden="1">#REF!</definedName>
    <definedName name="BLPR4020040303143540873_2_3" hidden="1">#REF!</definedName>
    <definedName name="BLPR4020040303143540873_3_3" hidden="1">#REF!</definedName>
    <definedName name="BLPR4120040303143540873" hidden="1">#REF!</definedName>
    <definedName name="BLPR4120040303143540873_1_3" hidden="1">#REF!</definedName>
    <definedName name="BLPR4120040303143540873_2_3" hidden="1">#REF!</definedName>
    <definedName name="BLPR4120040303143540873_3_3" hidden="1">#REF!</definedName>
    <definedName name="BLPR420040303143540783" hidden="1">#REF!</definedName>
    <definedName name="BLPR420040303143540783_1_3" hidden="1">#REF!</definedName>
    <definedName name="BLPR420040303143540783_2_3" hidden="1">#REF!</definedName>
    <definedName name="BLPR420040303143540783_3_3" hidden="1">#REF!</definedName>
    <definedName name="BLPR4220040303143540873" hidden="1">#REF!</definedName>
    <definedName name="BLPR4220040303143540873_1_3" hidden="1">#REF!</definedName>
    <definedName name="BLPR4220040303143540873_2_3" hidden="1">#REF!</definedName>
    <definedName name="BLPR4220040303143540873_3_3" hidden="1">#REF!</definedName>
    <definedName name="BLPR4320040303143540873" hidden="1">#REF!</definedName>
    <definedName name="BLPR4320040303143540873_1_3" hidden="1">#REF!</definedName>
    <definedName name="BLPR4320040303143540873_2_3" hidden="1">#REF!</definedName>
    <definedName name="BLPR4320040303143540873_3_3" hidden="1">#REF!</definedName>
    <definedName name="BLPR4420040303143540883" hidden="1">#REF!</definedName>
    <definedName name="BLPR4420040303143540883_1_3" hidden="1">#REF!</definedName>
    <definedName name="BLPR4420040303143540883_2_3" hidden="1">#REF!</definedName>
    <definedName name="BLPR4420040303143540883_3_3" hidden="1">#REF!</definedName>
    <definedName name="BLPR4520040303143540883" hidden="1">#REF!</definedName>
    <definedName name="BLPR4520040303143540883_1_3" hidden="1">#REF!</definedName>
    <definedName name="BLPR4520040303143540883_2_3" hidden="1">#REF!</definedName>
    <definedName name="BLPR4520040303143540883_3_3" hidden="1">#REF!</definedName>
    <definedName name="BLPR4620040303143540883" hidden="1">#REF!</definedName>
    <definedName name="BLPR4620040303143540883_1_3" hidden="1">#REF!</definedName>
    <definedName name="BLPR4620040303143540883_2_3" hidden="1">#REF!</definedName>
    <definedName name="BLPR4620040303143540883_3_3" hidden="1">#REF!</definedName>
    <definedName name="BLPR4720040303143540893" hidden="1">#REF!</definedName>
    <definedName name="BLPR4720040303143540893_1_3" hidden="1">#REF!</definedName>
    <definedName name="BLPR4720040303143540893_2_3" hidden="1">#REF!</definedName>
    <definedName name="BLPR4720040303143540893_3_3" hidden="1">#REF!</definedName>
    <definedName name="BLPR4820040303143540893" hidden="1">#REF!</definedName>
    <definedName name="BLPR4820040303143540893_1_3" hidden="1">#REF!</definedName>
    <definedName name="BLPR4820040303143540893_2_3" hidden="1">#REF!</definedName>
    <definedName name="BLPR4820040303143540893_3_3" hidden="1">#REF!</definedName>
    <definedName name="BLPR4920040303143542085" hidden="1">#REF!</definedName>
    <definedName name="BLPR4920040303143542085_1_3" hidden="1">#REF!</definedName>
    <definedName name="BLPR4920040303143542085_2_3" hidden="1">#REF!</definedName>
    <definedName name="BLPR4920040303143542085_3_3" hidden="1">#REF!</definedName>
    <definedName name="BLPR5020040303143542085" hidden="1">#REF!</definedName>
    <definedName name="BLPR5020040303143542085_1_3" hidden="1">#REF!</definedName>
    <definedName name="BLPR5020040303143542085_2_3" hidden="1">#REF!</definedName>
    <definedName name="BLPR5020040303143542085_3_3" hidden="1">#REF!</definedName>
    <definedName name="BLPR5120040303143542095" hidden="1">#REF!</definedName>
    <definedName name="BLPR5120040303143542095_1_3" hidden="1">#REF!</definedName>
    <definedName name="BLPR5120040303143542095_2_3" hidden="1">#REF!</definedName>
    <definedName name="BLPR5120040303143542095_3_3" hidden="1">#REF!</definedName>
    <definedName name="BLPR520040303143540783" hidden="1">#REF!</definedName>
    <definedName name="BLPR520040303143540783_1_3" hidden="1">#REF!</definedName>
    <definedName name="BLPR520040303143540783_2_3" hidden="1">#REF!</definedName>
    <definedName name="BLPR520040303143540783_3_3" hidden="1">#REF!</definedName>
    <definedName name="BLPR5220040303143542095" hidden="1">#REF!</definedName>
    <definedName name="BLPR5220040303143542095_1_3" hidden="1">#REF!</definedName>
    <definedName name="BLPR5220040303143542095_2_3" hidden="1">#REF!</definedName>
    <definedName name="BLPR5220040303143542095_3_3" hidden="1">#REF!</definedName>
    <definedName name="BLPR5320040303143542095" hidden="1">#REF!</definedName>
    <definedName name="BLPR5320040303143542095_1_3" hidden="1">#REF!</definedName>
    <definedName name="BLPR5320040303143542095_2_3" hidden="1">#REF!</definedName>
    <definedName name="BLPR5320040303143542095_3_3" hidden="1">#REF!</definedName>
    <definedName name="BLPR5420040303143542095" hidden="1">#REF!</definedName>
    <definedName name="BLPR5420040303143542095_1_3" hidden="1">#REF!</definedName>
    <definedName name="BLPR5420040303143542095_2_3" hidden="1">#REF!</definedName>
    <definedName name="BLPR5420040303143542095_3_3" hidden="1">#REF!</definedName>
    <definedName name="BLPR5520040303143542095" hidden="1">#REF!</definedName>
    <definedName name="BLPR5520040303143542095_1_3" hidden="1">#REF!</definedName>
    <definedName name="BLPR5520040303143542095_2_3" hidden="1">#REF!</definedName>
    <definedName name="BLPR5520040303143542095_3_3" hidden="1">#REF!</definedName>
    <definedName name="BLPR5620040303143542105" hidden="1">#REF!</definedName>
    <definedName name="BLPR5620040303143542105_1_3" hidden="1">#REF!</definedName>
    <definedName name="BLPR5620040303143542105_2_3" hidden="1">#REF!</definedName>
    <definedName name="BLPR5620040303143542105_3_3" hidden="1">#REF!</definedName>
    <definedName name="BLPR5720040303143542105" hidden="1">#REF!</definedName>
    <definedName name="BLPR5720040303143542105_1_3" hidden="1">#REF!</definedName>
    <definedName name="BLPR5720040303143542105_2_3" hidden="1">#REF!</definedName>
    <definedName name="BLPR5720040303143542105_3_3" hidden="1">#REF!</definedName>
    <definedName name="BLPR5820040303143548064" hidden="1">#REF!</definedName>
    <definedName name="BLPR5820040303143548064_1_1" hidden="1">#REF!</definedName>
    <definedName name="BLPR5920040303143548074" hidden="1">#REF!</definedName>
    <definedName name="BLPR5920040303143548074_1_1" hidden="1">#REF!</definedName>
    <definedName name="BLPR6020040303143548074" hidden="1">#REF!</definedName>
    <definedName name="BLPR6020040303143548074_1_1" hidden="1">#REF!</definedName>
    <definedName name="BLPR6120040303143548074" hidden="1">#REF!</definedName>
    <definedName name="BLPR6120040303143548074_1_1" hidden="1">#REF!</definedName>
    <definedName name="BLPR620040303143540783" hidden="1">#REF!</definedName>
    <definedName name="BLPR620040303143540783_1_3" hidden="1">#REF!</definedName>
    <definedName name="BLPR620040303143540783_2_3" hidden="1">#REF!</definedName>
    <definedName name="BLPR620040303143540783_3_3" hidden="1">#REF!</definedName>
    <definedName name="BLPR6220040303143548074" hidden="1">#REF!</definedName>
    <definedName name="BLPR6220040303143548074_1_1" hidden="1">#REF!</definedName>
    <definedName name="BLPR6320040303143548074" hidden="1">#REF!</definedName>
    <definedName name="BLPR6320040303143548074_1_1" hidden="1">#REF!</definedName>
    <definedName name="BLPR6420040303143548104" hidden="1">#REF!</definedName>
    <definedName name="BLPR6420040303143548104_1_2" hidden="1">#REF!</definedName>
    <definedName name="BLPR6420040303143548104_2_2" hidden="1">#REF!</definedName>
    <definedName name="BLPR6520040303143548114" hidden="1">#REF!</definedName>
    <definedName name="BLPR6520040303143548114_1_2" hidden="1">#REF!</definedName>
    <definedName name="BLPR6520040303143548114_2_2" hidden="1">#REF!</definedName>
    <definedName name="BLPR6620040303143548134" hidden="1">#REF!</definedName>
    <definedName name="BLPR6620040303143548134_1_2" hidden="1">#REF!</definedName>
    <definedName name="BLPR6620040303143548134_2_2" hidden="1">#REF!</definedName>
    <definedName name="BLPR6720040303143549966" hidden="1">#REF!</definedName>
    <definedName name="BLPR6720040303143549966_1_1" hidden="1">#REF!</definedName>
    <definedName name="BLPR6820040303143549966" hidden="1">#REF!</definedName>
    <definedName name="BLPR6820040303143549966_1_1" hidden="1">#REF!</definedName>
    <definedName name="BLPR6920040303143549966" hidden="1">#REF!</definedName>
    <definedName name="BLPR6920040303143549966_1_1" hidden="1">#REF!</definedName>
    <definedName name="BLPR7020040303143549966" hidden="1">#REF!</definedName>
    <definedName name="BLPR7020040303143549966_1_1" hidden="1">#REF!</definedName>
    <definedName name="BLPR7120040303143549966" hidden="1">#REF!</definedName>
    <definedName name="BLPR7120040303143549966_1_1" hidden="1">#REF!</definedName>
    <definedName name="BLPR720040303143540783" hidden="1">#REF!</definedName>
    <definedName name="BLPR720040303143540783_1_3" hidden="1">#REF!</definedName>
    <definedName name="BLPR720040303143540783_2_3" hidden="1">#REF!</definedName>
    <definedName name="BLPR720040303143540783_3_3" hidden="1">#REF!</definedName>
    <definedName name="BLPR7220040303143549966" hidden="1">#REF!</definedName>
    <definedName name="BLPR7220040303143549966_1_1" hidden="1">#REF!</definedName>
    <definedName name="BLPR7320040303143549976" hidden="1">#REF!</definedName>
    <definedName name="BLPR7320040303143549976_1_1" hidden="1">#REF!</definedName>
    <definedName name="BLPR7420040303143549976" hidden="1">#REF!</definedName>
    <definedName name="BLPR7420040303143549976_1_1" hidden="1">#REF!</definedName>
    <definedName name="BLPR7520040303143549976" hidden="1">#REF!</definedName>
    <definedName name="BLPR7520040303143549976_1_1" hidden="1">#REF!</definedName>
    <definedName name="BLPR7620040303143549976" hidden="1">#REF!</definedName>
    <definedName name="BLPR7620040303143549976_1_1" hidden="1">#REF!</definedName>
    <definedName name="BLPR7720040303143549976" hidden="1">#REF!</definedName>
    <definedName name="BLPR7720040303143549976_1_1" hidden="1">#REF!</definedName>
    <definedName name="BLPR7820040303143549976" hidden="1">#REF!</definedName>
    <definedName name="BLPR7820040303143549976_1_1" hidden="1">#REF!</definedName>
    <definedName name="BLPR7920040303143549987" hidden="1">#REF!</definedName>
    <definedName name="BLPR7920040303143549987_1_1" hidden="1">#REF!</definedName>
    <definedName name="BLPR8020040303143549987" hidden="1">#REF!</definedName>
    <definedName name="BLPR8020040303143549987_1_1" hidden="1">#REF!</definedName>
    <definedName name="BLPR8120040303143549987" hidden="1">#REF!</definedName>
    <definedName name="BLPR8120040303143549987_1_1" hidden="1">#REF!</definedName>
    <definedName name="BLPR820040303143540793" hidden="1">#REF!</definedName>
    <definedName name="BLPR820040303143540793_1_3" hidden="1">#REF!</definedName>
    <definedName name="BLPR820040303143540793_2_3" hidden="1">#REF!</definedName>
    <definedName name="BLPR820040303143540793_3_3" hidden="1">#REF!</definedName>
    <definedName name="BLPR8220040303143549987" hidden="1">#REF!</definedName>
    <definedName name="BLPR8220040303143549987_1_1" hidden="1">#REF!</definedName>
    <definedName name="BLPR8320040303143549987" hidden="1">#REF!</definedName>
    <definedName name="BLPR8320040303143549987_1_1" hidden="1">#REF!</definedName>
    <definedName name="BLPR8420040303143549987" hidden="1">#REF!</definedName>
    <definedName name="BLPR8420040303143549987_1_1" hidden="1">#REF!</definedName>
    <definedName name="BLPR8520040303143549987" hidden="1">#REF!</definedName>
    <definedName name="BLPR8520040303143549987_1_1" hidden="1">#REF!</definedName>
    <definedName name="BLPR8620040303143549997" hidden="1">#REF!</definedName>
    <definedName name="BLPR8620040303143549997_1_1" hidden="1">#REF!</definedName>
    <definedName name="BLPR8720040303143549997" hidden="1">#REF!</definedName>
    <definedName name="BLPR8720040303143549997_1_1" hidden="1">#REF!</definedName>
    <definedName name="BLPR8820040303143549997" hidden="1">#REF!</definedName>
    <definedName name="BLPR8820040303143549997_1_1" hidden="1">#REF!</definedName>
    <definedName name="BLPR8920040303143549997" hidden="1">#REF!</definedName>
    <definedName name="BLPR8920040303143549997_1_1" hidden="1">#REF!</definedName>
    <definedName name="BLPR9020040303143549997" hidden="1">#REF!</definedName>
    <definedName name="BLPR9020040303143549997_1_1" hidden="1">#REF!</definedName>
    <definedName name="BLPR9120040303143549997" hidden="1">#REF!</definedName>
    <definedName name="BLPR9120040303143549997_1_1" hidden="1">#REF!</definedName>
    <definedName name="BLPR920040303143540803" hidden="1">#REF!</definedName>
    <definedName name="BLPR920040303143540803_1_3" hidden="1">#REF!</definedName>
    <definedName name="BLPR920040303143540803_2_3" hidden="1">#REF!</definedName>
    <definedName name="BLPR920040303143540803_3_3" hidden="1">#REF!</definedName>
    <definedName name="BLPR9220040303143550007" hidden="1">#REF!</definedName>
    <definedName name="BLPR9220040303143550007_1_1" hidden="1">#REF!</definedName>
    <definedName name="BLPR9320040303143550007" hidden="1">#REF!</definedName>
    <definedName name="BLPR9320040303143550007_1_1" hidden="1">#REF!</definedName>
    <definedName name="BLPR9420040303143550007" hidden="1">#REF!</definedName>
    <definedName name="BLPR9420040303143550007_1_1" hidden="1">#REF!</definedName>
    <definedName name="BLPR9520040303143550007" hidden="1">#REF!</definedName>
    <definedName name="BLPR9520040303143550007_1_1" hidden="1">#REF!</definedName>
    <definedName name="BLPR9620040303143550007" hidden="1">#REF!</definedName>
    <definedName name="BLPR9620040303143550007_1_1" hidden="1">#REF!</definedName>
    <definedName name="BLPR9720040303143550007" hidden="1">#REF!</definedName>
    <definedName name="BLPR9720040303143550007_1_1" hidden="1">#REF!</definedName>
    <definedName name="BLPR9820040303143550017" hidden="1">#REF!</definedName>
    <definedName name="BLPR9820040303143550017_1_1" hidden="1">#REF!</definedName>
    <definedName name="BLPR9920040303143550017" hidden="1">#REF!</definedName>
    <definedName name="BLPR9920040303143550017_1_1" hidden="1">#REF!</definedName>
    <definedName name="BNE_MESSAGES_HIDDEN" hidden="1">#REF!</definedName>
    <definedName name="bollox" localSheetId="5" hidden="1">{#N/A,#N/A,FALSE,"TITLE";#N/A,#N/A,FALSE,"Page 1";#N/A,#N/A,FALSE,"Page 2(i)";#N/A,#N/A,FALSE,"Page 2(ii)";#N/A,#N/A,FALSE,"Page 3";#N/A,#N/A,FALSE,"Page 3(i)";#N/A,#N/A,FALSE,"Page 3(ii)";#N/A,#N/A,FALSE,"Page 3(iii)";#N/A,#N/A,FALSE,"Page 4";#N/A,#N/A,FALSE,"NEW PAGE 5";#N/A,#N/A,FALSE,"NEW PAGE 6";#N/A,#N/A,FALSE,"NEW PAGE 7";#N/A,#N/A,FALSE,"NEW PAGE 8"}</definedName>
    <definedName name="bollox" localSheetId="2" hidden="1">{#N/A,#N/A,FALSE,"TITLE";#N/A,#N/A,FALSE,"Page 1";#N/A,#N/A,FALSE,"Page 2(i)";#N/A,#N/A,FALSE,"Page 2(ii)";#N/A,#N/A,FALSE,"Page 3";#N/A,#N/A,FALSE,"Page 3(i)";#N/A,#N/A,FALSE,"Page 3(ii)";#N/A,#N/A,FALSE,"Page 3(iii)";#N/A,#N/A,FALSE,"Page 4";#N/A,#N/A,FALSE,"NEW PAGE 5";#N/A,#N/A,FALSE,"NEW PAGE 6";#N/A,#N/A,FALSE,"NEW PAGE 7";#N/A,#N/A,FALSE,"NEW PAGE 8"}</definedName>
    <definedName name="bollox" localSheetId="3" hidden="1">{#N/A,#N/A,FALSE,"TITLE";#N/A,#N/A,FALSE,"Page 1";#N/A,#N/A,FALSE,"Page 2(i)";#N/A,#N/A,FALSE,"Page 2(ii)";#N/A,#N/A,FALSE,"Page 3";#N/A,#N/A,FALSE,"Page 3(i)";#N/A,#N/A,FALSE,"Page 3(ii)";#N/A,#N/A,FALSE,"Page 3(iii)";#N/A,#N/A,FALSE,"Page 4";#N/A,#N/A,FALSE,"NEW PAGE 5";#N/A,#N/A,FALSE,"NEW PAGE 6";#N/A,#N/A,FALSE,"NEW PAGE 7";#N/A,#N/A,FALSE,"NEW PAGE 8"}</definedName>
    <definedName name="bollox" hidden="1">{#N/A,#N/A,FALSE,"TITLE";#N/A,#N/A,FALSE,"Page 1";#N/A,#N/A,FALSE,"Page 2(i)";#N/A,#N/A,FALSE,"Page 2(ii)";#N/A,#N/A,FALSE,"Page 3";#N/A,#N/A,FALSE,"Page 3(i)";#N/A,#N/A,FALSE,"Page 3(ii)";#N/A,#N/A,FALSE,"Page 3(iii)";#N/A,#N/A,FALSE,"Page 4";#N/A,#N/A,FALSE,"NEW PAGE 5";#N/A,#N/A,FALSE,"NEW PAGE 6";#N/A,#N/A,FALSE,"NEW PAGE 7";#N/A,#N/A,FALSE,"NEW PAGE 8"}</definedName>
    <definedName name="breda2" localSheetId="5"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2" hidden="1">{"page1",#N/A,FALSE,"Model";"page2",#N/A,FALSE,"Model";"page3",#N/A,FALSE,"Model";"page4",#N/A,FALSE,"Model";"page5",#N/A,FALSE,"Model";"page6",#N/A,FALSE,"Model";"page7",#N/A,FALSE,"Model";"page8",#N/A,FALSE,"Model";"page9",#N/A,FALSE,"Model";"page10",#N/A,FALSE,"Model";"page11",#N/A,FALSE,"Model";"page12",#N/A,FALSE,"Model";"page13",#N/A,FALSE,"Model"}</definedName>
    <definedName name="breda2" localSheetId="3" hidden="1">{"page1",#N/A,FALSE,"Model";"page2",#N/A,FALSE,"Model";"page3",#N/A,FALSE,"Model";"page4",#N/A,FALSE,"Model";"page5",#N/A,FALSE,"Model";"page6",#N/A,FALSE,"Model";"page7",#N/A,FALSE,"Model";"page8",#N/A,FALSE,"Model";"page9",#N/A,FALSE,"Model";"page10",#N/A,FALSE,"Model";"page11",#N/A,FALSE,"Model";"page12",#N/A,FALSE,"Model";"page13",#N/A,FALSE,"Model"}</definedName>
    <definedName name="breda2" hidden="1">{"page1",#N/A,FALSE,"Model";"page2",#N/A,FALSE,"Model";"page3",#N/A,FALSE,"Model";"page4",#N/A,FALSE,"Model";"page5",#N/A,FALSE,"Model";"page6",#N/A,FALSE,"Model";"page7",#N/A,FALSE,"Model";"page8",#N/A,FALSE,"Model";"page9",#N/A,FALSE,"Model";"page10",#N/A,FALSE,"Model";"page11",#N/A,FALSE,"Model";"page12",#N/A,FALSE,"Model";"page13",#N/A,FALSE,"Model"}</definedName>
    <definedName name="brian" localSheetId="5" hidden="1">{#N/A,#N/A,FALSE,"Summary";#N/A,#N/A,FALSE,"Retail";#N/A,#N/A,FALSE,"Ret Sensitivity";#N/A,#N/A,FALSE,"Manufacturing";#N/A,#N/A,FALSE,"Man Sensitivity";#N/A,#N/A,FALSE,"Ops UK &amp; I HO";#N/A,#N/A,FALSE,"UK &amp; I HO sensitivity "}</definedName>
    <definedName name="brian" localSheetId="2" hidden="1">{#N/A,#N/A,FALSE,"Summary";#N/A,#N/A,FALSE,"Retail";#N/A,#N/A,FALSE,"Ret Sensitivity";#N/A,#N/A,FALSE,"Manufacturing";#N/A,#N/A,FALSE,"Man Sensitivity";#N/A,#N/A,FALSE,"Ops UK &amp; I HO";#N/A,#N/A,FALSE,"UK &amp; I HO sensitivity "}</definedName>
    <definedName name="brian" localSheetId="3" hidden="1">{#N/A,#N/A,FALSE,"Summary";#N/A,#N/A,FALSE,"Retail";#N/A,#N/A,FALSE,"Ret Sensitivity";#N/A,#N/A,FALSE,"Manufacturing";#N/A,#N/A,FALSE,"Man Sensitivity";#N/A,#N/A,FALSE,"Ops UK &amp; I HO";#N/A,#N/A,FALSE,"UK &amp; I HO sensitivity "}</definedName>
    <definedName name="brian" hidden="1">{#N/A,#N/A,FALSE,"Summary";#N/A,#N/A,FALSE,"Retail";#N/A,#N/A,FALSE,"Ret Sensitivity";#N/A,#N/A,FALSE,"Manufacturing";#N/A,#N/A,FALSE,"Man Sensitivity";#N/A,#N/A,FALSE,"Ops UK &amp; I HO";#N/A,#N/A,FALSE,"UK &amp; I HO sensitivity "}</definedName>
    <definedName name="bskjnd" localSheetId="5"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2" hidden="1">{"page1",#N/A,FALSE,"Model";"page2",#N/A,FALSE,"Model";"page3",#N/A,FALSE,"Model";"page4",#N/A,FALSE,"Model";"page5",#N/A,FALSE,"Model";"page6",#N/A,FALSE,"Model";"page7",#N/A,FALSE,"Model";"page8",#N/A,FALSE,"Model";"page9",#N/A,FALSE,"Model";"page10",#N/A,FALSE,"Model";"page11",#N/A,FALSE,"Model";"page12",#N/A,FALSE,"Model";"page13",#N/A,FALSE,"Model"}</definedName>
    <definedName name="bskjnd" localSheetId="3" hidden="1">{"page1",#N/A,FALSE,"Model";"page2",#N/A,FALSE,"Model";"page3",#N/A,FALSE,"Model";"page4",#N/A,FALSE,"Model";"page5",#N/A,FALSE,"Model";"page6",#N/A,FALSE,"Model";"page7",#N/A,FALSE,"Model";"page8",#N/A,FALSE,"Model";"page9",#N/A,FALSE,"Model";"page10",#N/A,FALSE,"Model";"page11",#N/A,FALSE,"Model";"page12",#N/A,FALSE,"Model";"page13",#N/A,FALSE,"Model"}</definedName>
    <definedName name="bskjnd" hidden="1">{"page1",#N/A,FALSE,"Model";"page2",#N/A,FALSE,"Model";"page3",#N/A,FALSE,"Model";"page4",#N/A,FALSE,"Model";"page5",#N/A,FALSE,"Model";"page6",#N/A,FALSE,"Model";"page7",#N/A,FALSE,"Model";"page8",#N/A,FALSE,"Model";"page9",#N/A,FALSE,"Model";"page10",#N/A,FALSE,"Model";"page11",#N/A,FALSE,"Model";"page12",#N/A,FALSE,"Model";"page13",#N/A,FALSE,"Model"}</definedName>
    <definedName name="BusSum" localSheetId="5" hidden="1">{#N/A,#N/A,FALSE,"TITLE";#N/A,#N/A,FALSE,"Page 1";#N/A,#N/A,FALSE,"Page 2(i)";#N/A,#N/A,FALSE,"Page 2(ii)";#N/A,#N/A,FALSE,"Page 3";#N/A,#N/A,FALSE,"Page 3(i)";#N/A,#N/A,FALSE,"Page 3(ii)";#N/A,#N/A,FALSE,"Page 3(iii)";#N/A,#N/A,FALSE,"Page 4";#N/A,#N/A,FALSE,"NEW PAGE 5";#N/A,#N/A,FALSE,"NEW PAGE 6";#N/A,#N/A,FALSE,"NEW PAGE 7";#N/A,#N/A,FALSE,"NEW PAGE 8"}</definedName>
    <definedName name="BusSum" localSheetId="2" hidden="1">{#N/A,#N/A,FALSE,"TITLE";#N/A,#N/A,FALSE,"Page 1";#N/A,#N/A,FALSE,"Page 2(i)";#N/A,#N/A,FALSE,"Page 2(ii)";#N/A,#N/A,FALSE,"Page 3";#N/A,#N/A,FALSE,"Page 3(i)";#N/A,#N/A,FALSE,"Page 3(ii)";#N/A,#N/A,FALSE,"Page 3(iii)";#N/A,#N/A,FALSE,"Page 4";#N/A,#N/A,FALSE,"NEW PAGE 5";#N/A,#N/A,FALSE,"NEW PAGE 6";#N/A,#N/A,FALSE,"NEW PAGE 7";#N/A,#N/A,FALSE,"NEW PAGE 8"}</definedName>
    <definedName name="BusSum" localSheetId="3" hidden="1">{#N/A,#N/A,FALSE,"TITLE";#N/A,#N/A,FALSE,"Page 1";#N/A,#N/A,FALSE,"Page 2(i)";#N/A,#N/A,FALSE,"Page 2(ii)";#N/A,#N/A,FALSE,"Page 3";#N/A,#N/A,FALSE,"Page 3(i)";#N/A,#N/A,FALSE,"Page 3(ii)";#N/A,#N/A,FALSE,"Page 3(iii)";#N/A,#N/A,FALSE,"Page 4";#N/A,#N/A,FALSE,"NEW PAGE 5";#N/A,#N/A,FALSE,"NEW PAGE 6";#N/A,#N/A,FALSE,"NEW PAGE 7";#N/A,#N/A,FALSE,"NEW PAGE 8"}</definedName>
    <definedName name="BusSum" hidden="1">{#N/A,#N/A,FALSE,"TITLE";#N/A,#N/A,FALSE,"Page 1";#N/A,#N/A,FALSE,"Page 2(i)";#N/A,#N/A,FALSE,"Page 2(ii)";#N/A,#N/A,FALSE,"Page 3";#N/A,#N/A,FALSE,"Page 3(i)";#N/A,#N/A,FALSE,"Page 3(ii)";#N/A,#N/A,FALSE,"Page 3(iii)";#N/A,#N/A,FALSE,"Page 4";#N/A,#N/A,FALSE,"NEW PAGE 5";#N/A,#N/A,FALSE,"NEW PAGE 6";#N/A,#N/A,FALSE,"NEW PAGE 7";#N/A,#N/A,FALSE,"NEW PAGE 8"}</definedName>
    <definedName name="Category2">[6]!Category[Product Category]</definedName>
    <definedName name="cfdsafvdas" localSheetId="5" hidden="1">{"'RELATÓRIO'!$A$1:$E$20","'RELATÓRIO'!$A$22:$D$34","'INTERNET'!$A$31:$G$58","'INTERNET'!$A$1:$G$28","'SÉRIE HISTÓRICA'!$A$167:$H$212","'SÉRIE HISTÓRICA'!$A$56:$H$101"}</definedName>
    <definedName name="cfdsafvdas" localSheetId="2" hidden="1">{"'RELATÓRIO'!$A$1:$E$20","'RELATÓRIO'!$A$22:$D$34","'INTERNET'!$A$31:$G$58","'INTERNET'!$A$1:$G$28","'SÉRIE HISTÓRICA'!$A$167:$H$212","'SÉRIE HISTÓRICA'!$A$56:$H$101"}</definedName>
    <definedName name="cfdsafvdas" localSheetId="3" hidden="1">{"'RELATÓRIO'!$A$1:$E$20","'RELATÓRIO'!$A$22:$D$34","'INTERNET'!$A$31:$G$58","'INTERNET'!$A$1:$G$28","'SÉRIE HISTÓRICA'!$A$167:$H$212","'SÉRIE HISTÓRICA'!$A$56:$H$101"}</definedName>
    <definedName name="cfdsafvdas" hidden="1">{"'RELATÓRIO'!$A$1:$E$20","'RELATÓRIO'!$A$22:$D$34","'INTERNET'!$A$31:$G$58","'INTERNET'!$A$1:$G$28","'SÉRIE HISTÓRICA'!$A$167:$H$212","'SÉRIE HISTÓRICA'!$A$56:$H$101"}</definedName>
    <definedName name="checkbox_2018">#REF!</definedName>
    <definedName name="checkbox_2019">#REF!</definedName>
    <definedName name="checkbox_2020">#REF!</definedName>
    <definedName name="checkbox_2021">#REF!</definedName>
    <definedName name="checkbox_2022">#REF!</definedName>
    <definedName name="checkbox_2023">#REF!</definedName>
    <definedName name="checkbox_2024">#REF!</definedName>
    <definedName name="checkbox_2025">#REF!</definedName>
    <definedName name="checkbox_2026">#REF!</definedName>
    <definedName name="checkbox_2027">#REF!</definedName>
    <definedName name="checkbox_2028">#REF!</definedName>
    <definedName name="checkbox_2029">#REF!</definedName>
    <definedName name="checkbox_2030">#REF!</definedName>
    <definedName name="cl_workbook_title">#REF!</definedName>
    <definedName name="CN">[4]CN!$A:$B</definedName>
    <definedName name="Comminutingconfig" localSheetId="5"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2" hidden="1">{"page1",#N/A,FALSE,"Model";"page2",#N/A,FALSE,"Model";"page3",#N/A,FALSE,"Model";"page4",#N/A,FALSE,"Model";"page5",#N/A,FALSE,"Model";"page6",#N/A,FALSE,"Model";"page7",#N/A,FALSE,"Model";"page8",#N/A,FALSE,"Model";"page9",#N/A,FALSE,"Model";"page10",#N/A,FALSE,"Model";"page11",#N/A,FALSE,"Model";"page12",#N/A,FALSE,"Model";"page13",#N/A,FALSE,"Model"}</definedName>
    <definedName name="Comminutingconfig" localSheetId="3" hidden="1">{"page1",#N/A,FALSE,"Model";"page2",#N/A,FALSE,"Model";"page3",#N/A,FALSE,"Model";"page4",#N/A,FALSE,"Model";"page5",#N/A,FALSE,"Model";"page6",#N/A,FALSE,"Model";"page7",#N/A,FALSE,"Model";"page8",#N/A,FALSE,"Model";"page9",#N/A,FALSE,"Model";"page10",#N/A,FALSE,"Model";"page11",#N/A,FALSE,"Model";"page12",#N/A,FALSE,"Model";"page13",#N/A,FALSE,"Model"}</definedName>
    <definedName name="Comminutingconfig" hidden="1">{"page1",#N/A,FALSE,"Model";"page2",#N/A,FALSE,"Model";"page3",#N/A,FALSE,"Model";"page4",#N/A,FALSE,"Model";"page5",#N/A,FALSE,"Model";"page6",#N/A,FALSE,"Model";"page7",#N/A,FALSE,"Model";"page8",#N/A,FALSE,"Model";"page9",#N/A,FALSE,"Model";"page10",#N/A,FALSE,"Model";"page11",#N/A,FALSE,"Model";"page12",#N/A,FALSE,"Model";"page13",#N/A,FALSE,"Model"}</definedName>
    <definedName name="Confidentality">[7]Codes!$L$2:$L$6</definedName>
    <definedName name="cor" localSheetId="5" hidden="1">{"page1",#N/A,FALSE,"Model";"page2",#N/A,FALSE,"Model";"page3",#N/A,FALSE,"Model";"page4",#N/A,FALSE,"Model";"page5",#N/A,FALSE,"Model";"page6",#N/A,FALSE,"Model";"page7",#N/A,FALSE,"Model";"page8",#N/A,FALSE,"Model";"page9",#N/A,FALSE,"Model";"page10",#N/A,FALSE,"Model";"page11",#N/A,FALSE,"Model";"page12",#N/A,FALSE,"Model";"page13",#N/A,FALSE,"Model"}</definedName>
    <definedName name="cor" localSheetId="2" hidden="1">{"page1",#N/A,FALSE,"Model";"page2",#N/A,FALSE,"Model";"page3",#N/A,FALSE,"Model";"page4",#N/A,FALSE,"Model";"page5",#N/A,FALSE,"Model";"page6",#N/A,FALSE,"Model";"page7",#N/A,FALSE,"Model";"page8",#N/A,FALSE,"Model";"page9",#N/A,FALSE,"Model";"page10",#N/A,FALSE,"Model";"page11",#N/A,FALSE,"Model";"page12",#N/A,FALSE,"Model";"page13",#N/A,FALSE,"Model"}</definedName>
    <definedName name="cor" localSheetId="3" hidden="1">{"page1",#N/A,FALSE,"Model";"page2",#N/A,FALSE,"Model";"page3",#N/A,FALSE,"Model";"page4",#N/A,FALSE,"Model";"page5",#N/A,FALSE,"Model";"page6",#N/A,FALSE,"Model";"page7",#N/A,FALSE,"Model";"page8",#N/A,FALSE,"Model";"page9",#N/A,FALSE,"Model";"page10",#N/A,FALSE,"Model";"page11",#N/A,FALSE,"Model";"page12",#N/A,FALSE,"Model";"page13",#N/A,FALSE,"Model"}</definedName>
    <definedName name="cor" hidden="1">{"page1",#N/A,FALSE,"Model";"page2",#N/A,FALSE,"Model";"page3",#N/A,FALSE,"Model";"page4",#N/A,FALSE,"Model";"page5",#N/A,FALSE,"Model";"page6",#N/A,FALSE,"Model";"page7",#N/A,FALSE,"Model";"page8",#N/A,FALSE,"Model";"page9",#N/A,FALSE,"Model";"page10",#N/A,FALSE,"Model";"page11",#N/A,FALSE,"Model";"page12",#N/A,FALSE,"Model";"page13",#N/A,FALSE,"Model"}</definedName>
    <definedName name="Countries">[7]Dimensions!$E$2:$E$51</definedName>
    <definedName name="Country">[7]Dimensions!$B$2:$B$282</definedName>
    <definedName name="Country2">[6]!Country[Country]</definedName>
    <definedName name="CurrentMonth">[8]Settings!$C$2</definedName>
    <definedName name="CurrentPeriod">'[9]Control &amp; GUIDE'!$D$11</definedName>
    <definedName name="CurrentYear">'[9]Control &amp; GUIDE'!$E$11</definedName>
    <definedName name="Cust1_Description">[7]Dimensions!$T$2:$T$19</definedName>
    <definedName name="Cust2_Description">[7]Dimensions!$W$2:$W$22</definedName>
    <definedName name="Custom1">[7]Dimensions!$S$2:$S$19</definedName>
    <definedName name="Custom2">[7]Dimensions!$V$2:$V$22</definedName>
    <definedName name="Custom4">[7]Dimensions!$AA$2:$AA$32</definedName>
    <definedName name="d" localSheetId="5" hidden="1">{#N/A,#N/A,FALSE,"Summary";#N/A,#N/A,FALSE,"Retail";#N/A,#N/A,FALSE,"Ret Sensitivity";#N/A,#N/A,FALSE,"Manufacturing";#N/A,#N/A,FALSE,"Man Sensitivity";#N/A,#N/A,FALSE,"Ops UK &amp; I HO";#N/A,#N/A,FALSE,"UK &amp; I HO sensitivity "}</definedName>
    <definedName name="d" localSheetId="2" hidden="1">{#N/A,#N/A,FALSE,"Summary";#N/A,#N/A,FALSE,"Retail";#N/A,#N/A,FALSE,"Ret Sensitivity";#N/A,#N/A,FALSE,"Manufacturing";#N/A,#N/A,FALSE,"Man Sensitivity";#N/A,#N/A,FALSE,"Ops UK &amp; I HO";#N/A,#N/A,FALSE,"UK &amp; I HO sensitivity "}</definedName>
    <definedName name="d" localSheetId="3" hidden="1">{#N/A,#N/A,FALSE,"Summary";#N/A,#N/A,FALSE,"Retail";#N/A,#N/A,FALSE,"Ret Sensitivity";#N/A,#N/A,FALSE,"Manufacturing";#N/A,#N/A,FALSE,"Man Sensitivity";#N/A,#N/A,FALSE,"Ops UK &amp; I HO";#N/A,#N/A,FALSE,"UK &amp; I HO sensitivity "}</definedName>
    <definedName name="d" hidden="1">{#N/A,#N/A,FALSE,"Summary";#N/A,#N/A,FALSE,"Retail";#N/A,#N/A,FALSE,"Ret Sensitivity";#N/A,#N/A,FALSE,"Manufacturing";#N/A,#N/A,FALSE,"Man Sensitivity";#N/A,#N/A,FALSE,"Ops UK &amp; I HO";#N/A,#N/A,FALSE,"UK &amp; I HO sensitivity "}</definedName>
    <definedName name="DAD">[4]AD!$B:$D</definedName>
    <definedName name="DADc">[4]AD!$I$5:$I$122</definedName>
    <definedName name="DADn">[4]AD!$D:$E</definedName>
    <definedName name="dafhvb" localSheetId="5"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2" hidden="1">{"page1",#N/A,FALSE,"Model";"page2",#N/A,FALSE,"Model";"page3",#N/A,FALSE,"Model";"page4",#N/A,FALSE,"Model";"page5",#N/A,FALSE,"Model";"page6",#N/A,FALSE,"Model";"page7",#N/A,FALSE,"Model";"page8",#N/A,FALSE,"Model";"page9",#N/A,FALSE,"Model";"page10",#N/A,FALSE,"Model";"page11",#N/A,FALSE,"Model";"page12",#N/A,FALSE,"Model";"page13",#N/A,FALSE,"Model"}</definedName>
    <definedName name="dafhvb" localSheetId="3" hidden="1">{"page1",#N/A,FALSE,"Model";"page2",#N/A,FALSE,"Model";"page3",#N/A,FALSE,"Model";"page4",#N/A,FALSE,"Model";"page5",#N/A,FALSE,"Model";"page6",#N/A,FALSE,"Model";"page7",#N/A,FALSE,"Model";"page8",#N/A,FALSE,"Model";"page9",#N/A,FALSE,"Model";"page10",#N/A,FALSE,"Model";"page11",#N/A,FALSE,"Model";"page12",#N/A,FALSE,"Model";"page13",#N/A,FALSE,"Model"}</definedName>
    <definedName name="dafhvb" hidden="1">{"page1",#N/A,FALSE,"Model";"page2",#N/A,FALSE,"Model";"page3",#N/A,FALSE,"Model";"page4",#N/A,FALSE,"Model";"page5",#N/A,FALSE,"Model";"page6",#N/A,FALSE,"Model";"page7",#N/A,FALSE,"Model";"page8",#N/A,FALSE,"Model";"page9",#N/A,FALSE,"Model";"page10",#N/A,FALSE,"Model";"page11",#N/A,FALSE,"Model";"page12",#N/A,FALSE,"Model";"page13",#N/A,FALSE,"Model"}</definedName>
    <definedName name="DAG">[4]AG!$A:$C</definedName>
    <definedName name="dasddf" hidden="1">OFFSET(#REF!,1,0)</definedName>
    <definedName name="dass" hidden="1">#REF!</definedName>
    <definedName name="Data.Dump" localSheetId="5" hidden="1">OFFSET(#REF!,1,0)</definedName>
    <definedName name="Data.Dump" hidden="1">OFFSET(#REF!,1,0)</definedName>
    <definedName name="DATA_01" hidden="1">#REF!</definedName>
    <definedName name="DATA_02" localSheetId="5" hidden="1">#REF!</definedName>
    <definedName name="DATA_02" hidden="1">#REF!</definedName>
    <definedName name="DATA_03" hidden="1">#REF!</definedName>
    <definedName name="DATA_04" hidden="1">#REF!</definedName>
    <definedName name="Database.File" localSheetId="5" hidden="1">#REF!</definedName>
    <definedName name="Database.File" hidden="1">#REF!</definedName>
    <definedName name="db" localSheetId="5" hidden="1">{"page1",#N/A,FALSE,"Model";"page2",#N/A,FALSE,"Model";"page3",#N/A,FALSE,"Model";"page4",#N/A,FALSE,"Model";"page5",#N/A,FALSE,"Model";"page6",#N/A,FALSE,"Model";"page7",#N/A,FALSE,"Model";"page8",#N/A,FALSE,"Model";"page9",#N/A,FALSE,"Model";"page10",#N/A,FALSE,"Model";"page11",#N/A,FALSE,"Model";"page12",#N/A,FALSE,"Model";"page13",#N/A,FALSE,"Model"}</definedName>
    <definedName name="db" localSheetId="2" hidden="1">{"page1",#N/A,FALSE,"Model";"page2",#N/A,FALSE,"Model";"page3",#N/A,FALSE,"Model";"page4",#N/A,FALSE,"Model";"page5",#N/A,FALSE,"Model";"page6",#N/A,FALSE,"Model";"page7",#N/A,FALSE,"Model";"page8",#N/A,FALSE,"Model";"page9",#N/A,FALSE,"Model";"page10",#N/A,FALSE,"Model";"page11",#N/A,FALSE,"Model";"page12",#N/A,FALSE,"Model";"page13",#N/A,FALSE,"Model"}</definedName>
    <definedName name="db" localSheetId="3" hidden="1">{"page1",#N/A,FALSE,"Model";"page2",#N/A,FALSE,"Model";"page3",#N/A,FALSE,"Model";"page4",#N/A,FALSE,"Model";"page5",#N/A,FALSE,"Model";"page6",#N/A,FALSE,"Model";"page7",#N/A,FALSE,"Model";"page8",#N/A,FALSE,"Model";"page9",#N/A,FALSE,"Model";"page10",#N/A,FALSE,"Model";"page11",#N/A,FALSE,"Model";"page12",#N/A,FALSE,"Model";"page13",#N/A,FALSE,"Model"}</definedName>
    <definedName name="db" hidden="1">{"page1",#N/A,FALSE,"Model";"page2",#N/A,FALSE,"Model";"page3",#N/A,FALSE,"Model";"page4",#N/A,FALSE,"Model";"page5",#N/A,FALSE,"Model";"page6",#N/A,FALSE,"Model";"page7",#N/A,FALSE,"Model";"page8",#N/A,FALSE,"Model";"page9",#N/A,FALSE,"Model";"page10",#N/A,FALSE,"Model";"page11",#N/A,FALSE,"Model";"page12",#N/A,FALSE,"Model";"page13",#N/A,FALSE,"Model"}</definedName>
    <definedName name="d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DCI">[4]CI!$A:$D</definedName>
    <definedName name="DCI_">[4]CI!$4:$6</definedName>
    <definedName name="DCOAIN">'[4]COA IN'!$H:$J</definedName>
    <definedName name="ddd" localSheetId="5" hidden="1">{#N/A,#N/A,FALSE,"Summary";#N/A,#N/A,FALSE,"Retail";#N/A,#N/A,FALSE,"Ret Sensitivity";#N/A,#N/A,FALSE,"Manufacturing";#N/A,#N/A,FALSE,"Man Sensitivity";#N/A,#N/A,FALSE,"Ops UK &amp; I HO";#N/A,#N/A,FALSE,"UK &amp; I HO sensitivity "}</definedName>
    <definedName name="ddd" localSheetId="2" hidden="1">{#N/A,#N/A,FALSE,"Summary";#N/A,#N/A,FALSE,"Retail";#N/A,#N/A,FALSE,"Ret Sensitivity";#N/A,#N/A,FALSE,"Manufacturing";#N/A,#N/A,FALSE,"Man Sensitivity";#N/A,#N/A,FALSE,"Ops UK &amp; I HO";#N/A,#N/A,FALSE,"UK &amp; I HO sensitivity "}</definedName>
    <definedName name="ddd" localSheetId="3" hidden="1">{#N/A,#N/A,FALSE,"Summary";#N/A,#N/A,FALSE,"Retail";#N/A,#N/A,FALSE,"Ret Sensitivity";#N/A,#N/A,FALSE,"Manufacturing";#N/A,#N/A,FALSE,"Man Sensitivity";#N/A,#N/A,FALSE,"Ops UK &amp; I HO";#N/A,#N/A,FALSE,"UK &amp; I HO sensitivity "}</definedName>
    <definedName name="ddd" hidden="1">{#N/A,#N/A,FALSE,"Summary";#N/A,#N/A,FALSE,"Retail";#N/A,#N/A,FALSE,"Ret Sensitivity";#N/A,#N/A,FALSE,"Manufacturing";#N/A,#N/A,FALSE,"Man Sensitivity";#N/A,#N/A,FALSE,"Ops UK &amp; I HO";#N/A,#N/A,FALSE,"UK &amp; I HO sensitivity "}</definedName>
    <definedName name="dddd" localSheetId="5" hidden="1">{#N/A,#N/A,FALSE,"TITLE";#N/A,#N/A,FALSE,"Page 1";#N/A,#N/A,FALSE,"Page 2(i)";#N/A,#N/A,FALSE,"Page 2(ii)";#N/A,#N/A,FALSE,"Page 3";#N/A,#N/A,FALSE,"Page 3(i)";#N/A,#N/A,FALSE,"Page 3(ii)";#N/A,#N/A,FALSE,"Page 3(iii)";#N/A,#N/A,FALSE,"Page 4";#N/A,#N/A,FALSE,"NEW PAGE 5";#N/A,#N/A,FALSE,"NEW PAGE 6";#N/A,#N/A,FALSE,"NEW PAGE 7";#N/A,#N/A,FALSE,"NEW PAGE 8"}</definedName>
    <definedName name="dddd" localSheetId="2" hidden="1">{#N/A,#N/A,FALSE,"TITLE";#N/A,#N/A,FALSE,"Page 1";#N/A,#N/A,FALSE,"Page 2(i)";#N/A,#N/A,FALSE,"Page 2(ii)";#N/A,#N/A,FALSE,"Page 3";#N/A,#N/A,FALSE,"Page 3(i)";#N/A,#N/A,FALSE,"Page 3(ii)";#N/A,#N/A,FALSE,"Page 3(iii)";#N/A,#N/A,FALSE,"Page 4";#N/A,#N/A,FALSE,"NEW PAGE 5";#N/A,#N/A,FALSE,"NEW PAGE 6";#N/A,#N/A,FALSE,"NEW PAGE 7";#N/A,#N/A,FALSE,"NEW PAGE 8"}</definedName>
    <definedName name="dddd" localSheetId="3" hidden="1">{#N/A,#N/A,FALSE,"TITLE";#N/A,#N/A,FALSE,"Page 1";#N/A,#N/A,FALSE,"Page 2(i)";#N/A,#N/A,FALSE,"Page 2(ii)";#N/A,#N/A,FALSE,"Page 3";#N/A,#N/A,FALSE,"Page 3(i)";#N/A,#N/A,FALSE,"Page 3(ii)";#N/A,#N/A,FALSE,"Page 3(iii)";#N/A,#N/A,FALSE,"Page 4";#N/A,#N/A,FALSE,"NEW PAGE 5";#N/A,#N/A,FALSE,"NEW PAGE 6";#N/A,#N/A,FALSE,"NEW PAGE 7";#N/A,#N/A,FALSE,"NEW PAGE 8"}</definedName>
    <definedName name="dddd" hidden="1">{#N/A,#N/A,FALSE,"TITLE";#N/A,#N/A,FALSE,"Page 1";#N/A,#N/A,FALSE,"Page 2(i)";#N/A,#N/A,FALSE,"Page 2(ii)";#N/A,#N/A,FALSE,"Page 3";#N/A,#N/A,FALSE,"Page 3(i)";#N/A,#N/A,FALSE,"Page 3(ii)";#N/A,#N/A,FALSE,"Page 3(iii)";#N/A,#N/A,FALSE,"Page 4";#N/A,#N/A,FALSE,"NEW PAGE 5";#N/A,#N/A,FALSE,"NEW PAGE 6";#N/A,#N/A,FALSE,"NEW PAGE 7";#N/A,#N/A,FALSE,"NEW PAGE 8"}</definedName>
    <definedName name="dddddd">#REF!</definedName>
    <definedName name="dddddddddd" localSheetId="5"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2" hidden="1">{"page1",#N/A,FALSE,"Model";"page2",#N/A,FALSE,"Model";"page3",#N/A,FALSE,"Model";"page4",#N/A,FALSE,"Model";"page5",#N/A,FALSE,"Model";"page6",#N/A,FALSE,"Model";"page7",#N/A,FALSE,"Model";"page8",#N/A,FALSE,"Model";"page9",#N/A,FALSE,"Model";"page10",#N/A,FALSE,"Model";"page11",#N/A,FALSE,"Model";"page12",#N/A,FALSE,"Model";"page13",#N/A,FALSE,"Model"}</definedName>
    <definedName name="dddddddddd" localSheetId="3" hidden="1">{"page1",#N/A,FALSE,"Model";"page2",#N/A,FALSE,"Model";"page3",#N/A,FALSE,"Model";"page4",#N/A,FALSE,"Model";"page5",#N/A,FALSE,"Model";"page6",#N/A,FALSE,"Model";"page7",#N/A,FALSE,"Model";"page8",#N/A,FALSE,"Model";"page9",#N/A,FALSE,"Model";"page10",#N/A,FALSE,"Model";"page11",#N/A,FALSE,"Model";"page12",#N/A,FALSE,"Model";"page13",#N/A,FALSE,"Model"}</definedName>
    <definedName name="dddddddddd" hidden="1">{"page1",#N/A,FALSE,"Model";"page2",#N/A,FALSE,"Model";"page3",#N/A,FALSE,"Model";"page4",#N/A,FALSE,"Model";"page5",#N/A,FALSE,"Model";"page6",#N/A,FALSE,"Model";"page7",#N/A,FALSE,"Model";"page8",#N/A,FALSE,"Model";"page9",#N/A,FALSE,"Model";"page10",#N/A,FALSE,"Model";"page11",#N/A,FALSE,"Model";"page12",#N/A,FALSE,"Model";"page13",#N/A,FALSE,"Model"}</definedName>
    <definedName name="dddddddddddd">#REF!</definedName>
    <definedName name="ddwd" hidden="1">#REF!</definedName>
    <definedName name="DeadlineWD10">'[10]Control &amp; GUIDE'!$D$15</definedName>
    <definedName name="DeadlineWD12">'[10]Control &amp; GUIDE'!$D$16</definedName>
    <definedName name="DeadlineWD14">'[9]Control &amp; GUIDE'!$D$17</definedName>
    <definedName name="DeadlineWD6">'[10]Control &amp; GUIDE'!$D$13</definedName>
    <definedName name="DeadlineWD8">'[10]Control &amp; GUIDE'!$D$14</definedName>
    <definedName name="Dept" localSheetId="5">#REF!</definedName>
    <definedName name="Dept">#REF!</definedName>
    <definedName name="Dept0" localSheetId="5">#REF!</definedName>
    <definedName name="Dept0">#REF!</definedName>
    <definedName name="Dept1" localSheetId="5">#REF!</definedName>
    <definedName name="Dept1">#REF!</definedName>
    <definedName name="Dept12">#REF!</definedName>
    <definedName name="Dept3">#REF!</definedName>
    <definedName name="df" localSheetId="5" hidden="1">{#N/A,#N/A,FALSE,"Summary";#N/A,#N/A,FALSE,"Retail";#N/A,#N/A,FALSE,"Ret Sensitivity";#N/A,#N/A,FALSE,"Manufacturing";#N/A,#N/A,FALSE,"Man Sensitivity";#N/A,#N/A,FALSE,"Ops UK &amp; I HO";#N/A,#N/A,FALSE,"UK &amp; I HO sensitivity "}</definedName>
    <definedName name="df" localSheetId="2" hidden="1">{#N/A,#N/A,FALSE,"Summary";#N/A,#N/A,FALSE,"Retail";#N/A,#N/A,FALSE,"Ret Sensitivity";#N/A,#N/A,FALSE,"Manufacturing";#N/A,#N/A,FALSE,"Man Sensitivity";#N/A,#N/A,FALSE,"Ops UK &amp; I HO";#N/A,#N/A,FALSE,"UK &amp; I HO sensitivity "}</definedName>
    <definedName name="df" localSheetId="3" hidden="1">{#N/A,#N/A,FALSE,"Summary";#N/A,#N/A,FALSE,"Retail";#N/A,#N/A,FALSE,"Ret Sensitivity";#N/A,#N/A,FALSE,"Manufacturing";#N/A,#N/A,FALSE,"Man Sensitivity";#N/A,#N/A,FALSE,"Ops UK &amp; I HO";#N/A,#N/A,FALSE,"UK &amp; I HO sensitivity "}</definedName>
    <definedName name="df" hidden="1">{#N/A,#N/A,FALSE,"Summary";#N/A,#N/A,FALSE,"Retail";#N/A,#N/A,FALSE,"Ret Sensitivity";#N/A,#N/A,FALSE,"Manufacturing";#N/A,#N/A,FALSE,"Man Sensitivity";#N/A,#N/A,FALSE,"Ops UK &amp; I HO";#N/A,#N/A,FALSE,"UK &amp; I HO sensitivity "}</definedName>
    <definedName name="dfanb" localSheetId="5" hidden="1">{"page1",#N/A,FALSE,"Model";"page2",#N/A,FALSE,"Model";"page3",#N/A,FALSE,"Model";"page4",#N/A,FALSE,"Model";"page5",#N/A,FALSE,"Model";"page6",#N/A,FALSE,"Model";"page7",#N/A,FALSE,"Model";"page8",#N/A,FALSE,"Model";"page9",#N/A,FALSE,"Model";"page10",#N/A,FALSE,"Model";"page11",#N/A,FALSE,"Model";"page12",#N/A,FALSE,"Model";"page13",#N/A,FALSE,"Model"}</definedName>
    <definedName name="dfanb" localSheetId="2" hidden="1">{"page1",#N/A,FALSE,"Model";"page2",#N/A,FALSE,"Model";"page3",#N/A,FALSE,"Model";"page4",#N/A,FALSE,"Model";"page5",#N/A,FALSE,"Model";"page6",#N/A,FALSE,"Model";"page7",#N/A,FALSE,"Model";"page8",#N/A,FALSE,"Model";"page9",#N/A,FALSE,"Model";"page10",#N/A,FALSE,"Model";"page11",#N/A,FALSE,"Model";"page12",#N/A,FALSE,"Model";"page13",#N/A,FALSE,"Model"}</definedName>
    <definedName name="dfanb" localSheetId="3" hidden="1">{"page1",#N/A,FALSE,"Model";"page2",#N/A,FALSE,"Model";"page3",#N/A,FALSE,"Model";"page4",#N/A,FALSE,"Model";"page5",#N/A,FALSE,"Model";"page6",#N/A,FALSE,"Model";"page7",#N/A,FALSE,"Model";"page8",#N/A,FALSE,"Model";"page9",#N/A,FALSE,"Model";"page10",#N/A,FALSE,"Model";"page11",#N/A,FALSE,"Model";"page12",#N/A,FALSE,"Model";"page13",#N/A,FALSE,"Model"}</definedName>
    <definedName name="dfanb" hidden="1">{"page1",#N/A,FALSE,"Model";"page2",#N/A,FALSE,"Model";"page3",#N/A,FALSE,"Model";"page4",#N/A,FALSE,"Model";"page5",#N/A,FALSE,"Model";"page6",#N/A,FALSE,"Model";"page7",#N/A,FALSE,"Model";"page8",#N/A,FALSE,"Model";"page9",#N/A,FALSE,"Model";"page10",#N/A,FALSE,"Model";"page11",#N/A,FALSE,"Model";"page12",#N/A,FALSE,"Model";"page13",#N/A,FALSE,"Model"}</definedName>
    <definedName name="dfew" hidden="1">OFFSET(#REF!,1,0)</definedName>
    <definedName name="dfgdfgdfgdf" hidden="1">OFFSET(#REF!,1,0)</definedName>
    <definedName name="dfhfdhf" hidden="1">#REF!</definedName>
    <definedName name="DFL">[4]FL!$D:$G</definedName>
    <definedName name="dhfbvg" localSheetId="5"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2" hidden="1">{"page1",#N/A,FALSE,"Model";"page2",#N/A,FALSE,"Model";"page3",#N/A,FALSE,"Model";"page4",#N/A,FALSE,"Model";"page5",#N/A,FALSE,"Model";"page6",#N/A,FALSE,"Model";"page7",#N/A,FALSE,"Model";"page8",#N/A,FALSE,"Model";"page9",#N/A,FALSE,"Model";"page10",#N/A,FALSE,"Model";"page11",#N/A,FALSE,"Model";"page12",#N/A,FALSE,"Model";"page13",#N/A,FALSE,"Model"}</definedName>
    <definedName name="dhfbvg" localSheetId="3" hidden="1">{"page1",#N/A,FALSE,"Model";"page2",#N/A,FALSE,"Model";"page3",#N/A,FALSE,"Model";"page4",#N/A,FALSE,"Model";"page5",#N/A,FALSE,"Model";"page6",#N/A,FALSE,"Model";"page7",#N/A,FALSE,"Model";"page8",#N/A,FALSE,"Model";"page9",#N/A,FALSE,"Model";"page10",#N/A,FALSE,"Model";"page11",#N/A,FALSE,"Model";"page12",#N/A,FALSE,"Model";"page13",#N/A,FALSE,"Model"}</definedName>
    <definedName name="dhfbvg"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ja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jalfnb"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5"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2" hidden="1">{"page1",#N/A,FALSE,"Model";"page2",#N/A,FALSE,"Model";"page3",#N/A,FALSE,"Model";"page4",#N/A,FALSE,"Model";"page5",#N/A,FALSE,"Model";"page6",#N/A,FALSE,"Model";"page7",#N/A,FALSE,"Model";"page8",#N/A,FALSE,"Model";"page9",#N/A,FALSE,"Model";"page10",#N/A,FALSE,"Model";"page11",#N/A,FALSE,"Model";"page12",#N/A,FALSE,"Model";"page13",#N/A,FALSE,"Model"}</definedName>
    <definedName name="djfnbd" localSheetId="3" hidden="1">{"page1",#N/A,FALSE,"Model";"page2",#N/A,FALSE,"Model";"page3",#N/A,FALSE,"Model";"page4",#N/A,FALSE,"Model";"page5",#N/A,FALSE,"Model";"page6",#N/A,FALSE,"Model";"page7",#N/A,FALSE,"Model";"page8",#N/A,FALSE,"Model";"page9",#N/A,FALSE,"Model";"page10",#N/A,FALSE,"Model";"page11",#N/A,FALSE,"Model";"page12",#N/A,FALSE,"Model";"page13",#N/A,FALSE,"Model"}</definedName>
    <definedName name="djfnbd"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f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fjnb"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5"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2" hidden="1">{"page1",#N/A,FALSE,"Model";"page2",#N/A,FALSE,"Model";"page3",#N/A,FALSE,"Model";"page4",#N/A,FALSE,"Model";"page5",#N/A,FALSE,"Model";"page6",#N/A,FALSE,"Model";"page7",#N/A,FALSE,"Model";"page8",#N/A,FALSE,"Model";"page9",#N/A,FALSE,"Model";"page10",#N/A,FALSE,"Model";"page11",#N/A,FALSE,"Model";"page12",#N/A,FALSE,"Model";"page13",#N/A,FALSE,"Model"}</definedName>
    <definedName name="dkjabn" localSheetId="3" hidden="1">{"page1",#N/A,FALSE,"Model";"page2",#N/A,FALSE,"Model";"page3",#N/A,FALSE,"Model";"page4",#N/A,FALSE,"Model";"page5",#N/A,FALSE,"Model";"page6",#N/A,FALSE,"Model";"page7",#N/A,FALSE,"Model";"page8",#N/A,FALSE,"Model";"page9",#N/A,FALSE,"Model";"page10",#N/A,FALSE,"Model";"page11",#N/A,FALSE,"Model";"page12",#N/A,FALSE,"Model";"page13",#N/A,FALSE,"Model"}</definedName>
    <definedName name="dkjabn"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a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anb"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lf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lfnb" hidden="1">{"page1",#N/A,FALSE,"Model";"page2",#N/A,FALSE,"Model";"page3",#N/A,FALSE,"Model";"page4",#N/A,FALSE,"Model";"page5",#N/A,FALSE,"Model";"page6",#N/A,FALSE,"Model";"page7",#N/A,FALSE,"Model";"page8",#N/A,FALSE,"Model";"page9",#N/A,FALSE,"Model";"page10",#N/A,FALSE,"Model";"page11",#N/A,FALSE,"Model";"page12",#N/A,FALSE,"Model";"page13",#N/A,FALSE,"Model"}</definedName>
    <definedName name="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kjnb"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dl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dlakjnb"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5"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2" hidden="1">{"page1",#N/A,FALSE,"Model";"page2",#N/A,FALSE,"Model";"page3",#N/A,FALSE,"Model";"page4",#N/A,FALSE,"Model";"page5",#N/A,FALSE,"Model";"page6",#N/A,FALSE,"Model";"page7",#N/A,FALSE,"Model";"page8",#N/A,FALSE,"Model";"page9",#N/A,FALSE,"Model";"page10",#N/A,FALSE,"Model";"page11",#N/A,FALSE,"Model";"page12",#N/A,FALSE,"Model";"page13",#N/A,FALSE,"Model"}</definedName>
    <definedName name="dlkjfnb" localSheetId="3" hidden="1">{"page1",#N/A,FALSE,"Model";"page2",#N/A,FALSE,"Model";"page3",#N/A,FALSE,"Model";"page4",#N/A,FALSE,"Model";"page5",#N/A,FALSE,"Model";"page6",#N/A,FALSE,"Model";"page7",#N/A,FALSE,"Model";"page8",#N/A,FALSE,"Model";"page9",#N/A,FALSE,"Model";"page10",#N/A,FALSE,"Model";"page11",#N/A,FALSE,"Model";"page12",#N/A,FALSE,"Model";"page13",#N/A,FALSE,"Model"}</definedName>
    <definedName name="dlkjfnb" hidden="1">{"page1",#N/A,FALSE,"Model";"page2",#N/A,FALSE,"Model";"page3",#N/A,FALSE,"Model";"page4",#N/A,FALSE,"Model";"page5",#N/A,FALSE,"Model";"page6",#N/A,FALSE,"Model";"page7",#N/A,FALSE,"Model";"page8",#N/A,FALSE,"Model";"page9",#N/A,FALSE,"Model";"page10",#N/A,FALSE,"Model";"page11",#N/A,FALSE,"Model";"page12",#N/A,FALSE,"Model";"page13",#N/A,FALSE,"Model"}</definedName>
    <definedName name="dlnb" localSheetId="5" hidden="1">{"page1",#N/A,FALSE,"Model";"page2",#N/A,FALSE,"Model";"page3",#N/A,FALSE,"Model";"page4",#N/A,FALSE,"Model";"page5",#N/A,FALSE,"Model";"page6",#N/A,FALSE,"Model";"page7",#N/A,FALSE,"Model";"page8",#N/A,FALSE,"Model";"page9",#N/A,FALSE,"Model";"page10",#N/A,FALSE,"Model";"page11",#N/A,FALSE,"Model";"page12",#N/A,FALSE,"Model";"page13",#N/A,FALSE,"Model"}</definedName>
    <definedName name="dlnb" localSheetId="2" hidden="1">{"page1",#N/A,FALSE,"Model";"page2",#N/A,FALSE,"Model";"page3",#N/A,FALSE,"Model";"page4",#N/A,FALSE,"Model";"page5",#N/A,FALSE,"Model";"page6",#N/A,FALSE,"Model";"page7",#N/A,FALSE,"Model";"page8",#N/A,FALSE,"Model";"page9",#N/A,FALSE,"Model";"page10",#N/A,FALSE,"Model";"page11",#N/A,FALSE,"Model";"page12",#N/A,FALSE,"Model";"page13",#N/A,FALSE,"Model"}</definedName>
    <definedName name="dlnb" localSheetId="3" hidden="1">{"page1",#N/A,FALSE,"Model";"page2",#N/A,FALSE,"Model";"page3",#N/A,FALSE,"Model";"page4",#N/A,FALSE,"Model";"page5",#N/A,FALSE,"Model";"page6",#N/A,FALSE,"Model";"page7",#N/A,FALSE,"Model";"page8",#N/A,FALSE,"Model";"page9",#N/A,FALSE,"Model";"page10",#N/A,FALSE,"Model";"page11",#N/A,FALSE,"Model";"page12",#N/A,FALSE,"Model";"page13",#N/A,FALSE,"Model"}</definedName>
    <definedName name="dlnb" hidden="1">{"page1",#N/A,FALSE,"Model";"page2",#N/A,FALSE,"Model";"page3",#N/A,FALSE,"Model";"page4",#N/A,FALSE,"Model";"page5",#N/A,FALSE,"Model";"page6",#N/A,FALSE,"Model";"page7",#N/A,FALSE,"Model";"page8",#N/A,FALSE,"Model";"page9",#N/A,FALSE,"Model";"page10",#N/A,FALSE,"Model";"page11",#N/A,FALSE,"Model";"page12",#N/A,FALSE,"Model";"page13",#N/A,FALSE,"Model"}</definedName>
    <definedName name="DOB">[4]OB!$A:$B</definedName>
    <definedName name="DPRr">[4]PR!$F$7:$F$14</definedName>
    <definedName name="dsadad" hidden="1">OFFSET(#REF!,1,0)</definedName>
    <definedName name="dsd" hidden="1">#REF!</definedName>
    <definedName name="dsdsdd" hidden="1">#REF!</definedName>
    <definedName name="dsfkfhjkdsbgfbv" localSheetId="5"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2" hidden="1">{"page1",#N/A,FALSE,"Model";"page2",#N/A,FALSE,"Model";"page3",#N/A,FALSE,"Model";"page4",#N/A,FALSE,"Model";"page5",#N/A,FALSE,"Model";"page6",#N/A,FALSE,"Model";"page7",#N/A,FALSE,"Model";"page8",#N/A,FALSE,"Model";"page9",#N/A,FALSE,"Model";"page10",#N/A,FALSE,"Model";"page11",#N/A,FALSE,"Model";"page12",#N/A,FALSE,"Model";"page13",#N/A,FALSE,"Model"}</definedName>
    <definedName name="dsfkfhjkdsbgfbv" localSheetId="3" hidden="1">{"page1",#N/A,FALSE,"Model";"page2",#N/A,FALSE,"Model";"page3",#N/A,FALSE,"Model";"page4",#N/A,FALSE,"Model";"page5",#N/A,FALSE,"Model";"page6",#N/A,FALSE,"Model";"page7",#N/A,FALSE,"Model";"page8",#N/A,FALSE,"Model";"page9",#N/A,FALSE,"Model";"page10",#N/A,FALSE,"Model";"page11",#N/A,FALSE,"Model";"page12",#N/A,FALSE,"Model";"page13",#N/A,FALSE,"Model"}</definedName>
    <definedName name="dsfkfhjkdsbgfbv" hidden="1">{"page1",#N/A,FALSE,"Model";"page2",#N/A,FALSE,"Model";"page3",#N/A,FALSE,"Model";"page4",#N/A,FALSE,"Model";"page5",#N/A,FALSE,"Model";"page6",#N/A,FALSE,"Model";"page7",#N/A,FALSE,"Model";"page8",#N/A,FALSE,"Model";"page9",#N/A,FALSE,"Model";"page10",#N/A,FALSE,"Model";"page11",#N/A,FALSE,"Model";"page12",#N/A,FALSE,"Model";"page13",#N/A,FALSE,"Model"}</definedName>
    <definedName name="dsfsf" localSheetId="5" hidden="1">{#N/A,#N/A,FALSE,"RegDirs"}</definedName>
    <definedName name="dsfsf" localSheetId="2" hidden="1">{#N/A,#N/A,FALSE,"RegDirs"}</definedName>
    <definedName name="dsfsf" localSheetId="3" hidden="1">{#N/A,#N/A,FALSE,"RegDirs"}</definedName>
    <definedName name="dsfsf" hidden="1">{#N/A,#N/A,FALSE,"RegDirs"}</definedName>
    <definedName name="dsnb" localSheetId="5" hidden="1">{"page1",#N/A,FALSE,"Model";"page2",#N/A,FALSE,"Model";"page3",#N/A,FALSE,"Model";"page4",#N/A,FALSE,"Model";"page5",#N/A,FALSE,"Model";"page6",#N/A,FALSE,"Model";"page7",#N/A,FALSE,"Model";"page8",#N/A,FALSE,"Model";"page9",#N/A,FALSE,"Model";"page10",#N/A,FALSE,"Model";"page11",#N/A,FALSE,"Model";"page12",#N/A,FALSE,"Model";"page13",#N/A,FALSE,"Model"}</definedName>
    <definedName name="dsnb" localSheetId="2" hidden="1">{"page1",#N/A,FALSE,"Model";"page2",#N/A,FALSE,"Model";"page3",#N/A,FALSE,"Model";"page4",#N/A,FALSE,"Model";"page5",#N/A,FALSE,"Model";"page6",#N/A,FALSE,"Model";"page7",#N/A,FALSE,"Model";"page8",#N/A,FALSE,"Model";"page9",#N/A,FALSE,"Model";"page10",#N/A,FALSE,"Model";"page11",#N/A,FALSE,"Model";"page12",#N/A,FALSE,"Model";"page13",#N/A,FALSE,"Model"}</definedName>
    <definedName name="dsnb" localSheetId="3" hidden="1">{"page1",#N/A,FALSE,"Model";"page2",#N/A,FALSE,"Model";"page3",#N/A,FALSE,"Model";"page4",#N/A,FALSE,"Model";"page5",#N/A,FALSE,"Model";"page6",#N/A,FALSE,"Model";"page7",#N/A,FALSE,"Model";"page8",#N/A,FALSE,"Model";"page9",#N/A,FALSE,"Model";"page10",#N/A,FALSE,"Model";"page11",#N/A,FALSE,"Model";"page12",#N/A,FALSE,"Model";"page13",#N/A,FALSE,"Model"}</definedName>
    <definedName name="dsnb" hidden="1">{"page1",#N/A,FALSE,"Model";"page2",#N/A,FALSE,"Model";"page3",#N/A,FALSE,"Model";"page4",#N/A,FALSE,"Model";"page5",#N/A,FALSE,"Model";"page6",#N/A,FALSE,"Model";"page7",#N/A,FALSE,"Model";"page8",#N/A,FALSE,"Model";"page9",#N/A,FALSE,"Model";"page10",#N/A,FALSE,"Model";"page11",#N/A,FALSE,"Model";"page12",#N/A,FALSE,"Model";"page13",#N/A,FALSE,"Model"}</definedName>
    <definedName name="Dt">#REF!</definedName>
    <definedName name="DTC">[4]TC!$B$6:$B$11</definedName>
    <definedName name="DTCc">[4]TC!$B:$D</definedName>
    <definedName name="E" localSheetId="5" hidden="1">{#N/A,#N/A,FALSE,"Summary";#N/A,#N/A,FALSE,"Retail";#N/A,#N/A,FALSE,"Ret Sensitivity";#N/A,#N/A,FALSE,"Manufacturing";#N/A,#N/A,FALSE,"Man Sensitivity";#N/A,#N/A,FALSE,"Ops UK &amp; I HO";#N/A,#N/A,FALSE,"UK &amp; I HO sensitivity "}</definedName>
    <definedName name="E" localSheetId="2" hidden="1">{#N/A,#N/A,FALSE,"Summary";#N/A,#N/A,FALSE,"Retail";#N/A,#N/A,FALSE,"Ret Sensitivity";#N/A,#N/A,FALSE,"Manufacturing";#N/A,#N/A,FALSE,"Man Sensitivity";#N/A,#N/A,FALSE,"Ops UK &amp; I HO";#N/A,#N/A,FALSE,"UK &amp; I HO sensitivity "}</definedName>
    <definedName name="E" localSheetId="3" hidden="1">{#N/A,#N/A,FALSE,"Summary";#N/A,#N/A,FALSE,"Retail";#N/A,#N/A,FALSE,"Ret Sensitivity";#N/A,#N/A,FALSE,"Manufacturing";#N/A,#N/A,FALSE,"Man Sensitivity";#N/A,#N/A,FALSE,"Ops UK &amp; I HO";#N/A,#N/A,FALSE,"UK &amp; I HO sensitivity "}</definedName>
    <definedName name="E" hidden="1">{#N/A,#N/A,FALSE,"Summary";#N/A,#N/A,FALSE,"Retail";#N/A,#N/A,FALSE,"Ret Sensitivity";#N/A,#N/A,FALSE,"Manufacturing";#N/A,#N/A,FALSE,"Man Sensitivity";#N/A,#N/A,FALSE,"Ops UK &amp; I HO";#N/A,#N/A,FALSE,"UK &amp; I HO sensitivity "}</definedName>
    <definedName name="eakb" localSheetId="5" hidden="1">{"page1",#N/A,FALSE,"Model";"page2",#N/A,FALSE,"Model";"page3",#N/A,FALSE,"Model";"page4",#N/A,FALSE,"Model";"page5",#N/A,FALSE,"Model";"page6",#N/A,FALSE,"Model";"page7",#N/A,FALSE,"Model";"page8",#N/A,FALSE,"Model";"page9",#N/A,FALSE,"Model";"page10",#N/A,FALSE,"Model";"page11",#N/A,FALSE,"Model";"page12",#N/A,FALSE,"Model";"page13",#N/A,FALSE,"Model"}</definedName>
    <definedName name="eakb" localSheetId="2" hidden="1">{"page1",#N/A,FALSE,"Model";"page2",#N/A,FALSE,"Model";"page3",#N/A,FALSE,"Model";"page4",#N/A,FALSE,"Model";"page5",#N/A,FALSE,"Model";"page6",#N/A,FALSE,"Model";"page7",#N/A,FALSE,"Model";"page8",#N/A,FALSE,"Model";"page9",#N/A,FALSE,"Model";"page10",#N/A,FALSE,"Model";"page11",#N/A,FALSE,"Model";"page12",#N/A,FALSE,"Model";"page13",#N/A,FALSE,"Model"}</definedName>
    <definedName name="eakb" localSheetId="3" hidden="1">{"page1",#N/A,FALSE,"Model";"page2",#N/A,FALSE,"Model";"page3",#N/A,FALSE,"Model";"page4",#N/A,FALSE,"Model";"page5",#N/A,FALSE,"Model";"page6",#N/A,FALSE,"Model";"page7",#N/A,FALSE,"Model";"page8",#N/A,FALSE,"Model";"page9",#N/A,FALSE,"Model";"page10",#N/A,FALSE,"Model";"page11",#N/A,FALSE,"Model";"page12",#N/A,FALSE,"Model";"page13",#N/A,FALSE,"Model"}</definedName>
    <definedName name="eakb"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5"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2" hidden="1">{"page1",#N/A,FALSE,"Model";"page2",#N/A,FALSE,"Model";"page3",#N/A,FALSE,"Model";"page4",#N/A,FALSE,"Model";"page5",#N/A,FALSE,"Model";"page6",#N/A,FALSE,"Model";"page7",#N/A,FALSE,"Model";"page8",#N/A,FALSE,"Model";"page9",#N/A,FALSE,"Model";"page10",#N/A,FALSE,"Model";"page11",#N/A,FALSE,"Model";"page12",#N/A,FALSE,"Model";"page13",#N/A,FALSE,"Model"}</definedName>
    <definedName name="eakjnb" localSheetId="3" hidden="1">{"page1",#N/A,FALSE,"Model";"page2",#N/A,FALSE,"Model";"page3",#N/A,FALSE,"Model";"page4",#N/A,FALSE,"Model";"page5",#N/A,FALSE,"Model";"page6",#N/A,FALSE,"Model";"page7",#N/A,FALSE,"Model";"page8",#N/A,FALSE,"Model";"page9",#N/A,FALSE,"Model";"page10",#N/A,FALSE,"Model";"page11",#N/A,FALSE,"Model";"page12",#N/A,FALSE,"Model";"page13",#N/A,FALSE,"Model"}</definedName>
    <definedName name="eakjnb" hidden="1">{"page1",#N/A,FALSE,"Model";"page2",#N/A,FALSE,"Model";"page3",#N/A,FALSE,"Model";"page4",#N/A,FALSE,"Model";"page5",#N/A,FALSE,"Model";"page6",#N/A,FALSE,"Model";"page7",#N/A,FALSE,"Model";"page8",#N/A,FALSE,"Model";"page9",#N/A,FALSE,"Model";"page10",#N/A,FALSE,"Model";"page11",#N/A,FALSE,"Model";"page12",#N/A,FALSE,"Model";"page13",#N/A,FALSE,"Model"}</definedName>
    <definedName name="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earvb" hidden="1">{"page1",#N/A,FALSE,"Model";"page2",#N/A,FALSE,"Model";"page3",#N/A,FALSE,"Model";"page4",#N/A,FALSE,"Model";"page5",#N/A,FALSE,"Model";"page6",#N/A,FALSE,"Model";"page7",#N/A,FALSE,"Model";"page8",#N/A,FALSE,"Model";"page9",#N/A,FALSE,"Model";"page10",#N/A,FALSE,"Model";"page11",#N/A,FALSE,"Model";"page12",#N/A,FALSE,"Model";"page13",#N/A,FALSE,"Model"}</definedName>
    <definedName name="eaur" localSheetId="5" hidden="1">{"page1",#N/A,FALSE,"Model";"page2",#N/A,FALSE,"Model";"page3",#N/A,FALSE,"Model";"page4",#N/A,FALSE,"Model";"page5",#N/A,FALSE,"Model";"page6",#N/A,FALSE,"Model";"page7",#N/A,FALSE,"Model";"page8",#N/A,FALSE,"Model";"page9",#N/A,FALSE,"Model";"page10",#N/A,FALSE,"Model";"page11",#N/A,FALSE,"Model";"page12",#N/A,FALSE,"Model";"page13",#N/A,FALSE,"Model"}</definedName>
    <definedName name="eaur" localSheetId="2" hidden="1">{"page1",#N/A,FALSE,"Model";"page2",#N/A,FALSE,"Model";"page3",#N/A,FALSE,"Model";"page4",#N/A,FALSE,"Model";"page5",#N/A,FALSE,"Model";"page6",#N/A,FALSE,"Model";"page7",#N/A,FALSE,"Model";"page8",#N/A,FALSE,"Model";"page9",#N/A,FALSE,"Model";"page10",#N/A,FALSE,"Model";"page11",#N/A,FALSE,"Model";"page12",#N/A,FALSE,"Model";"page13",#N/A,FALSE,"Model"}</definedName>
    <definedName name="eaur" localSheetId="3" hidden="1">{"page1",#N/A,FALSE,"Model";"page2",#N/A,FALSE,"Model";"page3",#N/A,FALSE,"Model";"page4",#N/A,FALSE,"Model";"page5",#N/A,FALSE,"Model";"page6",#N/A,FALSE,"Model";"page7",#N/A,FALSE,"Model";"page8",#N/A,FALSE,"Model";"page9",#N/A,FALSE,"Model";"page10",#N/A,FALSE,"Model";"page11",#N/A,FALSE,"Model";"page12",#N/A,FALSE,"Model";"page13",#N/A,FALSE,"Model"}</definedName>
    <definedName name="eaur" hidden="1">{"page1",#N/A,FALSE,"Model";"page2",#N/A,FALSE,"Model";"page3",#N/A,FALSE,"Model";"page4",#N/A,FALSE,"Model";"page5",#N/A,FALSE,"Model";"page6",#N/A,FALSE,"Model";"page7",#N/A,FALSE,"Model";"page8",#N/A,FALSE,"Model";"page9",#N/A,FALSE,"Model";"page10",#N/A,FALSE,"Model";"page11",#N/A,FALSE,"Model";"page12",#N/A,FALSE,"Model";"page13",#N/A,FALSE,"Model"}</definedName>
    <definedName name="ECAsp1" localSheetId="6">#REF!</definedName>
    <definedName name="ECAsp1" localSheetId="8">#REF!</definedName>
    <definedName name="ECAsp1" localSheetId="7">#REF!</definedName>
    <definedName name="ECAsp1">#REF!</definedName>
    <definedName name="ECAsp2" localSheetId="6">#REF!</definedName>
    <definedName name="ECAsp2" localSheetId="8">#REF!</definedName>
    <definedName name="ECAsp2" localSheetId="7">#REF!</definedName>
    <definedName name="ECAsp2">#REF!</definedName>
    <definedName name="ECAsp3" localSheetId="6">#REF!</definedName>
    <definedName name="ECAsp3" localSheetId="8">#REF!</definedName>
    <definedName name="ECAsp3" localSheetId="7">#REF!</definedName>
    <definedName name="ECAsp3">#REF!</definedName>
    <definedName name="ECAsp4" localSheetId="6">#REF!</definedName>
    <definedName name="ECAsp4" localSheetId="8">#REF!</definedName>
    <definedName name="ECAsp4" localSheetId="7">#REF!</definedName>
    <definedName name="ECAsp4">#REF!</definedName>
    <definedName name="ECcat" localSheetId="6">#REF!</definedName>
    <definedName name="ECcat" localSheetId="8">#REF!</definedName>
    <definedName name="ECcat" localSheetId="7">#REF!</definedName>
    <definedName name="ECcat">#REF!</definedName>
    <definedName name="ECcatCore" localSheetId="6">#REF!</definedName>
    <definedName name="ECcatCore" localSheetId="8">#REF!</definedName>
    <definedName name="ECcatCore" localSheetId="7">#REF!</definedName>
    <definedName name="ECcatCore">#REF!</definedName>
    <definedName name="eee" hidden="1">OFFSET(#REF!,1,0)</definedName>
    <definedName name="efef" hidden="1">#REF!</definedName>
    <definedName name="efw" hidden="1">OFFSET(#REF!,1,0)</definedName>
    <definedName name="egrge" hidden="1">#REF!</definedName>
    <definedName name="eirubg" localSheetId="5"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2" hidden="1">{"page1",#N/A,FALSE,"Model";"page2",#N/A,FALSE,"Model";"page3",#N/A,FALSE,"Model";"page4",#N/A,FALSE,"Model";"page5",#N/A,FALSE,"Model";"page6",#N/A,FALSE,"Model";"page7",#N/A,FALSE,"Model";"page8",#N/A,FALSE,"Model";"page9",#N/A,FALSE,"Model";"page10",#N/A,FALSE,"Model";"page11",#N/A,FALSE,"Model";"page12",#N/A,FALSE,"Model";"page13",#N/A,FALSE,"Model"}</definedName>
    <definedName name="eirubg" localSheetId="3" hidden="1">{"page1",#N/A,FALSE,"Model";"page2",#N/A,FALSE,"Model";"page3",#N/A,FALSE,"Model";"page4",#N/A,FALSE,"Model";"page5",#N/A,FALSE,"Model";"page6",#N/A,FALSE,"Model";"page7",#N/A,FALSE,"Model";"page8",#N/A,FALSE,"Model";"page9",#N/A,FALSE,"Model";"page10",#N/A,FALSE,"Model";"page11",#N/A,FALSE,"Model";"page12",#N/A,FALSE,"Model";"page13",#N/A,FALSE,"Model"}</definedName>
    <definedName name="eirubg" hidden="1">{"page1",#N/A,FALSE,"Model";"page2",#N/A,FALSE,"Model";"page3",#N/A,FALSE,"Model";"page4",#N/A,FALSE,"Model";"page5",#N/A,FALSE,"Model";"page6",#N/A,FALSE,"Model";"page7",#N/A,FALSE,"Model";"page8",#N/A,FALSE,"Model";"page9",#N/A,FALSE,"Model";"page10",#N/A,FALSE,"Model";"page11",#N/A,FALSE,"Model";"page12",#N/A,FALSE,"Model";"page13",#N/A,FALSE,"Model"}</definedName>
    <definedName name="ejbg" localSheetId="5" hidden="1">{"page1",#N/A,FALSE,"Model";"page2",#N/A,FALSE,"Model";"page3",#N/A,FALSE,"Model";"page4",#N/A,FALSE,"Model";"page5",#N/A,FALSE,"Model";"page6",#N/A,FALSE,"Model";"page7",#N/A,FALSE,"Model";"page8",#N/A,FALSE,"Model";"page9",#N/A,FALSE,"Model";"page10",#N/A,FALSE,"Model";"page11",#N/A,FALSE,"Model";"page12",#N/A,FALSE,"Model";"page13",#N/A,FALSE,"Model"}</definedName>
    <definedName name="ejbg" localSheetId="2" hidden="1">{"page1",#N/A,FALSE,"Model";"page2",#N/A,FALSE,"Model";"page3",#N/A,FALSE,"Model";"page4",#N/A,FALSE,"Model";"page5",#N/A,FALSE,"Model";"page6",#N/A,FALSE,"Model";"page7",#N/A,FALSE,"Model";"page8",#N/A,FALSE,"Model";"page9",#N/A,FALSE,"Model";"page10",#N/A,FALSE,"Model";"page11",#N/A,FALSE,"Model";"page12",#N/A,FALSE,"Model";"page13",#N/A,FALSE,"Model"}</definedName>
    <definedName name="ejbg" localSheetId="3" hidden="1">{"page1",#N/A,FALSE,"Model";"page2",#N/A,FALSE,"Model";"page3",#N/A,FALSE,"Model";"page4",#N/A,FALSE,"Model";"page5",#N/A,FALSE,"Model";"page6",#N/A,FALSE,"Model";"page7",#N/A,FALSE,"Model";"page8",#N/A,FALSE,"Model";"page9",#N/A,FALSE,"Model";"page10",#N/A,FALSE,"Model";"page11",#N/A,FALSE,"Model";"page12",#N/A,FALSE,"Model";"page13",#N/A,FALSE,"Model"}</definedName>
    <definedName name="ejbg" hidden="1">{"page1",#N/A,FALSE,"Model";"page2",#N/A,FALSE,"Model";"page3",#N/A,FALSE,"Model";"page4",#N/A,FALSE,"Model";"page5",#N/A,FALSE,"Model";"page6",#N/A,FALSE,"Model";"page7",#N/A,FALSE,"Model";"page8",#N/A,FALSE,"Model";"page9",#N/A,FALSE,"Model";"page10",#N/A,FALSE,"Model";"page11",#N/A,FALSE,"Model";"page12",#N/A,FALSE,"Model";"page13",#N/A,FALSE,"Model"}</definedName>
    <definedName name="ejrgb"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5"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2" hidden="1">{"page1",#N/A,FALSE,"Model";"page2",#N/A,FALSE,"Model";"page3",#N/A,FALSE,"Model";"page4",#N/A,FALSE,"Model";"page5",#N/A,FALSE,"Model";"page6",#N/A,FALSE,"Model";"page7",#N/A,FALSE,"Model";"page8",#N/A,FALSE,"Model";"page9",#N/A,FALSE,"Model";"page10",#N/A,FALSE,"Model";"page11",#N/A,FALSE,"Model";"page12",#N/A,FALSE,"Model";"page13",#N/A,FALSE,"Model"}</definedName>
    <definedName name="ejrgb1" localSheetId="3" hidden="1">{"page1",#N/A,FALSE,"Model";"page2",#N/A,FALSE,"Model";"page3",#N/A,FALSE,"Model";"page4",#N/A,FALSE,"Model";"page5",#N/A,FALSE,"Model";"page6",#N/A,FALSE,"Model";"page7",#N/A,FALSE,"Model";"page8",#N/A,FALSE,"Model";"page9",#N/A,FALSE,"Model";"page10",#N/A,FALSE,"Model";"page11",#N/A,FALSE,"Model";"page12",#N/A,FALSE,"Model";"page13",#N/A,FALSE,"Model"}</definedName>
    <definedName name="ejrgb1"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5"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2" hidden="1">{"page1",#N/A,FALSE,"Model";"page2",#N/A,FALSE,"Model";"page3",#N/A,FALSE,"Model";"page4",#N/A,FALSE,"Model";"page5",#N/A,FALSE,"Model";"page6",#N/A,FALSE,"Model";"page7",#N/A,FALSE,"Model";"page8",#N/A,FALSE,"Model";"page9",#N/A,FALSE,"Model";"page10",#N/A,FALSE,"Model";"page11",#N/A,FALSE,"Model";"page12",#N/A,FALSE,"Model";"page13",#N/A,FALSE,"Model"}</definedName>
    <definedName name="eliurbg" localSheetId="3" hidden="1">{"page1",#N/A,FALSE,"Model";"page2",#N/A,FALSE,"Model";"page3",#N/A,FALSE,"Model";"page4",#N/A,FALSE,"Model";"page5",#N/A,FALSE,"Model";"page6",#N/A,FALSE,"Model";"page7",#N/A,FALSE,"Model";"page8",#N/A,FALSE,"Model";"page9",#N/A,FALSE,"Model";"page10",#N/A,FALSE,"Model";"page11",#N/A,FALSE,"Model";"page12",#N/A,FALSE,"Model";"page13",#N/A,FALSE,"Model"}</definedName>
    <definedName name="eliurbg" hidden="1">{"page1",#N/A,FALSE,"Model";"page2",#N/A,FALSE,"Model";"page3",#N/A,FALSE,"Model";"page4",#N/A,FALSE,"Model";"page5",#N/A,FALSE,"Model";"page6",#N/A,FALSE,"Model";"page7",#N/A,FALSE,"Model";"page8",#N/A,FALSE,"Model";"page9",#N/A,FALSE,"Model";"page10",#N/A,FALSE,"Model";"page11",#N/A,FALSE,"Model";"page12",#N/A,FALSE,"Model";"page13",#N/A,FALSE,"Model"}</definedName>
    <definedName name="EN_ALL">[4]EN!$F$8:$F$202</definedName>
    <definedName name="EN_Group">[4]EN!$F$11:$F$43</definedName>
    <definedName name="EN_Group_and_Other">[4]EN!$F$8:$F$43</definedName>
    <definedName name="EN_Names">[4]EN!$B$1:$C$65536</definedName>
    <definedName name="EN4new" localSheetId="5">#REF!</definedName>
    <definedName name="EN4new">#REF!</definedName>
    <definedName name="ENAsp1" localSheetId="6">#REF!</definedName>
    <definedName name="ENAsp1" localSheetId="8">#REF!</definedName>
    <definedName name="ENAsp1" localSheetId="7">#REF!</definedName>
    <definedName name="ENAsp1">#REF!</definedName>
    <definedName name="ENAsp10" localSheetId="6">#REF!</definedName>
    <definedName name="ENAsp10" localSheetId="8">#REF!</definedName>
    <definedName name="ENAsp10" localSheetId="7">#REF!</definedName>
    <definedName name="ENAsp10">#REF!</definedName>
    <definedName name="ENAsp11" localSheetId="6">#REF!</definedName>
    <definedName name="ENAsp11" localSheetId="8">#REF!</definedName>
    <definedName name="ENAsp11" localSheetId="7">#REF!</definedName>
    <definedName name="ENAsp11">#REF!</definedName>
    <definedName name="ENAsp12" localSheetId="6">#REF!</definedName>
    <definedName name="ENAsp12" localSheetId="8">#REF!</definedName>
    <definedName name="ENAsp12" localSheetId="7">#REF!</definedName>
    <definedName name="ENAsp12">#REF!</definedName>
    <definedName name="ENAsp2" localSheetId="6">#REF!</definedName>
    <definedName name="ENAsp2" localSheetId="8">#REF!</definedName>
    <definedName name="ENAsp2" localSheetId="7">#REF!</definedName>
    <definedName name="ENAsp2">#REF!</definedName>
    <definedName name="ENAsp3" localSheetId="6">#REF!</definedName>
    <definedName name="ENAsp3" localSheetId="8">#REF!</definedName>
    <definedName name="ENAsp3" localSheetId="7">#REF!</definedName>
    <definedName name="ENAsp3">#REF!</definedName>
    <definedName name="ENAsp4" localSheetId="6">#REF!</definedName>
    <definedName name="ENAsp4" localSheetId="8">#REF!</definedName>
    <definedName name="ENAsp4" localSheetId="7">#REF!</definedName>
    <definedName name="ENAsp4">#REF!</definedName>
    <definedName name="ENAsp5" localSheetId="6">#REF!</definedName>
    <definedName name="ENAsp5" localSheetId="8">#REF!</definedName>
    <definedName name="ENAsp5" localSheetId="7">#REF!</definedName>
    <definedName name="ENAsp5">#REF!</definedName>
    <definedName name="ENAsp6" localSheetId="6">#REF!</definedName>
    <definedName name="ENAsp6" localSheetId="8">#REF!</definedName>
    <definedName name="ENAsp6" localSheetId="7">#REF!</definedName>
    <definedName name="ENAsp6">#REF!</definedName>
    <definedName name="ENAsp7" localSheetId="6">#REF!</definedName>
    <definedName name="ENAsp7" localSheetId="8">#REF!</definedName>
    <definedName name="ENAsp7" localSheetId="7">#REF!</definedName>
    <definedName name="ENAsp7">#REF!</definedName>
    <definedName name="ENAsp8" localSheetId="6">#REF!</definedName>
    <definedName name="ENAsp8" localSheetId="8">#REF!</definedName>
    <definedName name="ENAsp8" localSheetId="7">#REF!</definedName>
    <definedName name="ENAsp8">#REF!</definedName>
    <definedName name="ENAsp9" localSheetId="6">#REF!</definedName>
    <definedName name="ENAsp9" localSheetId="8">#REF!</definedName>
    <definedName name="ENAsp9" localSheetId="7">#REF!</definedName>
    <definedName name="ENAsp9">#REF!</definedName>
    <definedName name="ENcat" localSheetId="6">#REF!</definedName>
    <definedName name="ENcat" localSheetId="8">#REF!</definedName>
    <definedName name="ENcat" localSheetId="7">#REF!</definedName>
    <definedName name="ENcat">#REF!</definedName>
    <definedName name="ENcatCore" localSheetId="6">#REF!</definedName>
    <definedName name="ENcatCore" localSheetId="8">#REF!</definedName>
    <definedName name="ENcatCore" localSheetId="7">#REF!</definedName>
    <definedName name="ENcatCore">#REF!</definedName>
    <definedName name="EntityCode">[7]Dimensions!$A:$A</definedName>
    <definedName name="EntityName">[7]Dimensions!$B:$B</definedName>
    <definedName name="eojhrbg" localSheetId="5"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2" hidden="1">{"page1",#N/A,FALSE,"Model";"page2",#N/A,FALSE,"Model";"page3",#N/A,FALSE,"Model";"page4",#N/A,FALSE,"Model";"page5",#N/A,FALSE,"Model";"page6",#N/A,FALSE,"Model";"page7",#N/A,FALSE,"Model";"page8",#N/A,FALSE,"Model";"page9",#N/A,FALSE,"Model";"page10",#N/A,FALSE,"Model";"page11",#N/A,FALSE,"Model";"page12",#N/A,FALSE,"Model";"page13",#N/A,FALSE,"Model"}</definedName>
    <definedName name="eojhrbg" localSheetId="3" hidden="1">{"page1",#N/A,FALSE,"Model";"page2",#N/A,FALSE,"Model";"page3",#N/A,FALSE,"Model";"page4",#N/A,FALSE,"Model";"page5",#N/A,FALSE,"Model";"page6",#N/A,FALSE,"Model";"page7",#N/A,FALSE,"Model";"page8",#N/A,FALSE,"Model";"page9",#N/A,FALSE,"Model";"page10",#N/A,FALSE,"Model";"page11",#N/A,FALSE,"Model";"page12",#N/A,FALSE,"Model";"page13",#N/A,FALSE,"Model"}</definedName>
    <definedName name="eojhrbg" hidden="1">{"page1",#N/A,FALSE,"Model";"page2",#N/A,FALSE,"Model";"page3",#N/A,FALSE,"Model";"page4",#N/A,FALSE,"Model";"page5",#N/A,FALSE,"Model";"page6",#N/A,FALSE,"Model";"page7",#N/A,FALSE,"Model";"page8",#N/A,FALSE,"Model";"page9",#N/A,FALSE,"Model";"page10",#N/A,FALSE,"Model";"page11",#N/A,FALSE,"Model";"page12",#N/A,FALSE,"Model";"page13",#N/A,FALSE,"Model"}</definedName>
    <definedName name="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ouhg"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5"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2" hidden="1">{"page1",#N/A,FALSE,"Model";"page2",#N/A,FALSE,"Model";"page3",#N/A,FALSE,"Model";"page4",#N/A,FALSE,"Model";"page5",#N/A,FALSE,"Model";"page6",#N/A,FALSE,"Model";"page7",#N/A,FALSE,"Model";"page8",#N/A,FALSE,"Model";"page9",#N/A,FALSE,"Model";"page10",#N/A,FALSE,"Model";"page11",#N/A,FALSE,"Model";"page12",#N/A,FALSE,"Model";"page13",#N/A,FALSE,"Model"}</definedName>
    <definedName name="epwouhg" localSheetId="3" hidden="1">{"page1",#N/A,FALSE,"Model";"page2",#N/A,FALSE,"Model";"page3",#N/A,FALSE,"Model";"page4",#N/A,FALSE,"Model";"page5",#N/A,FALSE,"Model";"page6",#N/A,FALSE,"Model";"page7",#N/A,FALSE,"Model";"page8",#N/A,FALSE,"Model";"page9",#N/A,FALSE,"Model";"page10",#N/A,FALSE,"Model";"page11",#N/A,FALSE,"Model";"page12",#N/A,FALSE,"Model";"page13",#N/A,FALSE,"Model"}</definedName>
    <definedName name="epwouhg"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5"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2" hidden="1">{"page1",#N/A,FALSE,"Model";"page2",#N/A,FALSE,"Model";"page3",#N/A,FALSE,"Model";"page4",#N/A,FALSE,"Model";"page5",#N/A,FALSE,"Model";"page6",#N/A,FALSE,"Model";"page7",#N/A,FALSE,"Model";"page8",#N/A,FALSE,"Model";"page9",#N/A,FALSE,"Model";"page10",#N/A,FALSE,"Model";"page11",#N/A,FALSE,"Model";"page12",#N/A,FALSE,"Model";"page13",#N/A,FALSE,"Model"}</definedName>
    <definedName name="eqbgroieqg" localSheetId="3" hidden="1">{"page1",#N/A,FALSE,"Model";"page2",#N/A,FALSE,"Model";"page3",#N/A,FALSE,"Model";"page4",#N/A,FALSE,"Model";"page5",#N/A,FALSE,"Model";"page6",#N/A,FALSE,"Model";"page7",#N/A,FALSE,"Model";"page8",#N/A,FALSE,"Model";"page9",#N/A,FALSE,"Model";"page10",#N/A,FALSE,"Model";"page11",#N/A,FALSE,"Model";"page12",#N/A,FALSE,"Model";"page13",#N/A,FALSE,"Model"}</definedName>
    <definedName name="eqbgroieqg"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5"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2" hidden="1">{"page1",#N/A,FALSE,"Model";"page2",#N/A,FALSE,"Model";"page3",#N/A,FALSE,"Model";"page4",#N/A,FALSE,"Model";"page5",#N/A,FALSE,"Model";"page6",#N/A,FALSE,"Model";"page7",#N/A,FALSE,"Model";"page8",#N/A,FALSE,"Model";"page9",#N/A,FALSE,"Model";"page10",#N/A,FALSE,"Model";"page11",#N/A,FALSE,"Model";"page12",#N/A,FALSE,"Model";"page13",#N/A,FALSE,"Model"}</definedName>
    <definedName name="eqipug" localSheetId="3" hidden="1">{"page1",#N/A,FALSE,"Model";"page2",#N/A,FALSE,"Model";"page3",#N/A,FALSE,"Model";"page4",#N/A,FALSE,"Model";"page5",#N/A,FALSE,"Model";"page6",#N/A,FALSE,"Model";"page7",#N/A,FALSE,"Model";"page8",#N/A,FALSE,"Model";"page9",#N/A,FALSE,"Model";"page10",#N/A,FALSE,"Model";"page11",#N/A,FALSE,"Model";"page12",#N/A,FALSE,"Model";"page13",#N/A,FALSE,"Model"}</definedName>
    <definedName name="eqipug"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5"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2" hidden="1">{"page1",#N/A,FALSE,"Model";"page2",#N/A,FALSE,"Model";"page3",#N/A,FALSE,"Model";"page4",#N/A,FALSE,"Model";"page5",#N/A,FALSE,"Model";"page6",#N/A,FALSE,"Model";"page7",#N/A,FALSE,"Model";"page8",#N/A,FALSE,"Model";"page9",#N/A,FALSE,"Model";"page10",#N/A,FALSE,"Model";"page11",#N/A,FALSE,"Model";"page12",#N/A,FALSE,"Model";"page13",#N/A,FALSE,"Model"}</definedName>
    <definedName name="eqouibg" localSheetId="3" hidden="1">{"page1",#N/A,FALSE,"Model";"page2",#N/A,FALSE,"Model";"page3",#N/A,FALSE,"Model";"page4",#N/A,FALSE,"Model";"page5",#N/A,FALSE,"Model";"page6",#N/A,FALSE,"Model";"page7",#N/A,FALSE,"Model";"page8",#N/A,FALSE,"Model";"page9",#N/A,FALSE,"Model";"page10",#N/A,FALSE,"Model";"page11",#N/A,FALSE,"Model";"page12",#N/A,FALSE,"Model";"page13",#N/A,FALSE,"Model"}</definedName>
    <definedName name="eqouibg" hidden="1">{"page1",#N/A,FALSE,"Model";"page2",#N/A,FALSE,"Model";"page3",#N/A,FALSE,"Model";"page4",#N/A,FALSE,"Model";"page5",#N/A,FALSE,"Model";"page6",#N/A,FALSE,"Model";"page7",#N/A,FALSE,"Model";"page8",#N/A,FALSE,"Model";"page9",#N/A,FALSE,"Model";"page10",#N/A,FALSE,"Model";"page11",#N/A,FALSE,"Model";"page12",#N/A,FALSE,"Model";"page13",#N/A,FALSE,"Model"}</definedName>
    <definedName name="eqrng" localSheetId="5" hidden="1">{"page1",#N/A,FALSE,"Model";"page2",#N/A,FALSE,"Model";"page3",#N/A,FALSE,"Model";"page4",#N/A,FALSE,"Model";"page5",#N/A,FALSE,"Model";"page6",#N/A,FALSE,"Model";"page7",#N/A,FALSE,"Model";"page8",#N/A,FALSE,"Model";"page9",#N/A,FALSE,"Model";"page10",#N/A,FALSE,"Model";"page11",#N/A,FALSE,"Model";"page12",#N/A,FALSE,"Model";"page13",#N/A,FALSE,"Model"}</definedName>
    <definedName name="eqrng" localSheetId="2" hidden="1">{"page1",#N/A,FALSE,"Model";"page2",#N/A,FALSE,"Model";"page3",#N/A,FALSE,"Model";"page4",#N/A,FALSE,"Model";"page5",#N/A,FALSE,"Model";"page6",#N/A,FALSE,"Model";"page7",#N/A,FALSE,"Model";"page8",#N/A,FALSE,"Model";"page9",#N/A,FALSE,"Model";"page10",#N/A,FALSE,"Model";"page11",#N/A,FALSE,"Model";"page12",#N/A,FALSE,"Model";"page13",#N/A,FALSE,"Model"}</definedName>
    <definedName name="eqrng" localSheetId="3" hidden="1">{"page1",#N/A,FALSE,"Model";"page2",#N/A,FALSE,"Model";"page3",#N/A,FALSE,"Model";"page4",#N/A,FALSE,"Model";"page5",#N/A,FALSE,"Model";"page6",#N/A,FALSE,"Model";"page7",#N/A,FALSE,"Model";"page8",#N/A,FALSE,"Model";"page9",#N/A,FALSE,"Model";"page10",#N/A,FALSE,"Model";"page11",#N/A,FALSE,"Model";"page12",#N/A,FALSE,"Model";"page13",#N/A,FALSE,"Model"}</definedName>
    <definedName name="eqrng" hidden="1">{"page1",#N/A,FALSE,"Model";"page2",#N/A,FALSE,"Model";"page3",#N/A,FALSE,"Model";"page4",#N/A,FALSE,"Model";"page5",#N/A,FALSE,"Model";"page6",#N/A,FALSE,"Model";"page7",#N/A,FALSE,"Model";"page8",#N/A,FALSE,"Model";"page9",#N/A,FALSE,"Model";"page10",#N/A,FALSE,"Model";"page11",#N/A,FALSE,"Model";"page12",#N/A,FALSE,"Model";"page13",#N/A,FALSE,"Model"}</definedName>
    <definedName name="ERA" localSheetId="5" hidden="1">{"'RELATÓRIO'!$A$1:$E$20","'RELATÓRIO'!$A$22:$D$34","'INTERNET'!$A$31:$G$58","'INTERNET'!$A$1:$G$28","'SÉRIE HISTÓRICA'!$A$167:$H$212","'SÉRIE HISTÓRICA'!$A$56:$H$101"}</definedName>
    <definedName name="ERA" localSheetId="2" hidden="1">{"'RELATÓRIO'!$A$1:$E$20","'RELATÓRIO'!$A$22:$D$34","'INTERNET'!$A$31:$G$58","'INTERNET'!$A$1:$G$28","'SÉRIE HISTÓRICA'!$A$167:$H$212","'SÉRIE HISTÓRICA'!$A$56:$H$101"}</definedName>
    <definedName name="ERA" localSheetId="3" hidden="1">{"'RELATÓRIO'!$A$1:$E$20","'RELATÓRIO'!$A$22:$D$34","'INTERNET'!$A$31:$G$58","'INTERNET'!$A$1:$G$28","'SÉRIE HISTÓRICA'!$A$167:$H$212","'SÉRIE HISTÓRICA'!$A$56:$H$101"}</definedName>
    <definedName name="ERA" hidden="1">{"'RELATÓRIO'!$A$1:$E$20","'RELATÓRIO'!$A$22:$D$34","'INTERNET'!$A$31:$G$58","'INTERNET'!$A$1:$G$28","'SÉRIE HISTÓRICA'!$A$167:$H$212","'SÉRIE HISTÓRICA'!$A$56:$H$101"}</definedName>
    <definedName name="erbgebr" localSheetId="5"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2" hidden="1">{"page1",#N/A,FALSE,"Model";"page2",#N/A,FALSE,"Model";"page3",#N/A,FALSE,"Model";"page4",#N/A,FALSE,"Model";"page5",#N/A,FALSE,"Model";"page6",#N/A,FALSE,"Model";"page7",#N/A,FALSE,"Model";"page8",#N/A,FALSE,"Model";"page9",#N/A,FALSE,"Model";"page10",#N/A,FALSE,"Model";"page11",#N/A,FALSE,"Model";"page12",#N/A,FALSE,"Model";"page13",#N/A,FALSE,"Model"}</definedName>
    <definedName name="erbgebr" localSheetId="3" hidden="1">{"page1",#N/A,FALSE,"Model";"page2",#N/A,FALSE,"Model";"page3",#N/A,FALSE,"Model";"page4",#N/A,FALSE,"Model";"page5",#N/A,FALSE,"Model";"page6",#N/A,FALSE,"Model";"page7",#N/A,FALSE,"Model";"page8",#N/A,FALSE,"Model";"page9",#N/A,FALSE,"Model";"page10",#N/A,FALSE,"Model";"page11",#N/A,FALSE,"Model";"page12",#N/A,FALSE,"Model";"page13",#N/A,FALSE,"Model"}</definedName>
    <definedName name="erbgebr" hidden="1">{"page1",#N/A,FALSE,"Model";"page2",#N/A,FALSE,"Model";"page3",#N/A,FALSE,"Model";"page4",#N/A,FALSE,"Model";"page5",#N/A,FALSE,"Model";"page6",#N/A,FALSE,"Model";"page7",#N/A,FALSE,"Model";"page8",#N/A,FALSE,"Model";"page9",#N/A,FALSE,"Model";"page10",#N/A,FALSE,"Model";"page11",#N/A,FALSE,"Model";"page12",#N/A,FALSE,"Model";"page13",#N/A,FALSE,"Model"}</definedName>
    <definedName name="erfgre" hidden="1">#REF!</definedName>
    <definedName name="erljg" localSheetId="5" hidden="1">{"page1",#N/A,FALSE,"Model";"page2",#N/A,FALSE,"Model";"page3",#N/A,FALSE,"Model";"page4",#N/A,FALSE,"Model";"page5",#N/A,FALSE,"Model";"page6",#N/A,FALSE,"Model";"page7",#N/A,FALSE,"Model";"page8",#N/A,FALSE,"Model";"page9",#N/A,FALSE,"Model";"page10",#N/A,FALSE,"Model";"page11",#N/A,FALSE,"Model";"page12",#N/A,FALSE,"Model";"page13",#N/A,FALSE,"Model"}</definedName>
    <definedName name="erljg" localSheetId="2" hidden="1">{"page1",#N/A,FALSE,"Model";"page2",#N/A,FALSE,"Model";"page3",#N/A,FALSE,"Model";"page4",#N/A,FALSE,"Model";"page5",#N/A,FALSE,"Model";"page6",#N/A,FALSE,"Model";"page7",#N/A,FALSE,"Model";"page8",#N/A,FALSE,"Model";"page9",#N/A,FALSE,"Model";"page10",#N/A,FALSE,"Model";"page11",#N/A,FALSE,"Model";"page12",#N/A,FALSE,"Model";"page13",#N/A,FALSE,"Model"}</definedName>
    <definedName name="erljg" localSheetId="3" hidden="1">{"page1",#N/A,FALSE,"Model";"page2",#N/A,FALSE,"Model";"page3",#N/A,FALSE,"Model";"page4",#N/A,FALSE,"Model";"page5",#N/A,FALSE,"Model";"page6",#N/A,FALSE,"Model";"page7",#N/A,FALSE,"Model";"page8",#N/A,FALSE,"Model";"page9",#N/A,FALSE,"Model";"page10",#N/A,FALSE,"Model";"page11",#N/A,FALSE,"Model";"page12",#N/A,FALSE,"Model";"page13",#N/A,FALSE,"Model"}</definedName>
    <definedName name="erljg" hidden="1">{"page1",#N/A,FALSE,"Model";"page2",#N/A,FALSE,"Model";"page3",#N/A,FALSE,"Model";"page4",#N/A,FALSE,"Model";"page5",#N/A,FALSE,"Model";"page6",#N/A,FALSE,"Model";"page7",#N/A,FALSE,"Model";"page8",#N/A,FALSE,"Model";"page9",#N/A,FALSE,"Model";"page10",#N/A,FALSE,"Model";"page11",#N/A,FALSE,"Model";"page12",#N/A,FALSE,"Model";"page13",#N/A,FALSE,"Model"}</definedName>
    <definedName name="errer" hidden="1">#REF!</definedName>
    <definedName name="eshrvbe" localSheetId="5"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2" hidden="1">{"page1",#N/A,FALSE,"Model";"page2",#N/A,FALSE,"Model";"page3",#N/A,FALSE,"Model";"page4",#N/A,FALSE,"Model";"page5",#N/A,FALSE,"Model";"page6",#N/A,FALSE,"Model";"page7",#N/A,FALSE,"Model";"page8",#N/A,FALSE,"Model";"page9",#N/A,FALSE,"Model";"page10",#N/A,FALSE,"Model";"page11",#N/A,FALSE,"Model";"page12",#N/A,FALSE,"Model";"page13",#N/A,FALSE,"Model"}</definedName>
    <definedName name="eshrvbe" localSheetId="3" hidden="1">{"page1",#N/A,FALSE,"Model";"page2",#N/A,FALSE,"Model";"page3",#N/A,FALSE,"Model";"page4",#N/A,FALSE,"Model";"page5",#N/A,FALSE,"Model";"page6",#N/A,FALSE,"Model";"page7",#N/A,FALSE,"Model";"page8",#N/A,FALSE,"Model";"page9",#N/A,FALSE,"Model";"page10",#N/A,FALSE,"Model";"page11",#N/A,FALSE,"Model";"page12",#N/A,FALSE,"Model";"page13",#N/A,FALSE,"Model"}</definedName>
    <definedName name="eshrvbe" hidden="1">{"page1",#N/A,FALSE,"Model";"page2",#N/A,FALSE,"Model";"page3",#N/A,FALSE,"Model";"page4",#N/A,FALSE,"Model";"page5",#N/A,FALSE,"Model";"page6",#N/A,FALSE,"Model";"page7",#N/A,FALSE,"Model";"page8",#N/A,FALSE,"Model";"page9",#N/A,FALSE,"Model";"page10",#N/A,FALSE,"Model";"page11",#N/A,FALSE,"Model";"page12",#N/A,FALSE,"Model";"page13",#N/A,FALSE,"Model"}</definedName>
    <definedName name="esnrc18c1" hidden="1">#REF!</definedName>
    <definedName name="esnrc24c1" hidden="1">#REF!</definedName>
    <definedName name="esnrc5c1" hidden="1">#REF!</definedName>
    <definedName name="esnrc60c1" hidden="1">#REF!</definedName>
    <definedName name="esnrc7c1" hidden="1">#REF!</definedName>
    <definedName name="esnrc7c2" hidden="1">#REF!</definedName>
    <definedName name="eth" localSheetId="6">#REF!</definedName>
    <definedName name="eth" localSheetId="8">#REF!</definedName>
    <definedName name="eth" localSheetId="7">#REF!</definedName>
    <definedName name="eth">#REF!</definedName>
    <definedName name="etst" hidden="1">#REF!</definedName>
    <definedName name="EV__LASTREFTIME__" hidden="1">40735.4474537037</definedName>
    <definedName name="ewdfewfw" hidden="1">#REF!</definedName>
    <definedName name="eweee" hidden="1">OFFSET(#REF!,1,0)</definedName>
    <definedName name="ewkrhg" localSheetId="5"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2" hidden="1">{"page1",#N/A,FALSE,"Model";"page2",#N/A,FALSE,"Model";"page3",#N/A,FALSE,"Model";"page4",#N/A,FALSE,"Model";"page5",#N/A,FALSE,"Model";"page6",#N/A,FALSE,"Model";"page7",#N/A,FALSE,"Model";"page8",#N/A,FALSE,"Model";"page9",#N/A,FALSE,"Model";"page10",#N/A,FALSE,"Model";"page11",#N/A,FALSE,"Model";"page12",#N/A,FALSE,"Model";"page13",#N/A,FALSE,"Model"}</definedName>
    <definedName name="ewkrhg" localSheetId="3" hidden="1">{"page1",#N/A,FALSE,"Model";"page2",#N/A,FALSE,"Model";"page3",#N/A,FALSE,"Model";"page4",#N/A,FALSE,"Model";"page5",#N/A,FALSE,"Model";"page6",#N/A,FALSE,"Model";"page7",#N/A,FALSE,"Model";"page8",#N/A,FALSE,"Model";"page9",#N/A,FALSE,"Model";"page10",#N/A,FALSE,"Model";"page11",#N/A,FALSE,"Model";"page12",#N/A,FALSE,"Model";"page13",#N/A,FALSE,"Model"}</definedName>
    <definedName name="ewkrhg"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5"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2" hidden="1">{"page1",#N/A,FALSE,"Model";"page2",#N/A,FALSE,"Model";"page3",#N/A,FALSE,"Model";"page4",#N/A,FALSE,"Model";"page5",#N/A,FALSE,"Model";"page6",#N/A,FALSE,"Model";"page7",#N/A,FALSE,"Model";"page8",#N/A,FALSE,"Model";"page9",#N/A,FALSE,"Model";"page10",#N/A,FALSE,"Model";"page11",#N/A,FALSE,"Model";"page12",#N/A,FALSE,"Model";"page13",#N/A,FALSE,"Model"}</definedName>
    <definedName name="ewpohg" localSheetId="3" hidden="1">{"page1",#N/A,FALSE,"Model";"page2",#N/A,FALSE,"Model";"page3",#N/A,FALSE,"Model";"page4",#N/A,FALSE,"Model";"page5",#N/A,FALSE,"Model";"page6",#N/A,FALSE,"Model";"page7",#N/A,FALSE,"Model";"page8",#N/A,FALSE,"Model";"page9",#N/A,FALSE,"Model";"page10",#N/A,FALSE,"Model";"page11",#N/A,FALSE,"Model";"page12",#N/A,FALSE,"Model";"page13",#N/A,FALSE,"Model"}</definedName>
    <definedName name="ewpohg" hidden="1">{"page1",#N/A,FALSE,"Model";"page2",#N/A,FALSE,"Model";"page3",#N/A,FALSE,"Model";"page4",#N/A,FALSE,"Model";"page5",#N/A,FALSE,"Model";"page6",#N/A,FALSE,"Model";"page7",#N/A,FALSE,"Model";"page8",#N/A,FALSE,"Model";"page9",#N/A,FALSE,"Model";"page10",#N/A,FALSE,"Model";"page11",#N/A,FALSE,"Model";"page12",#N/A,FALSE,"Model";"page13",#N/A,FALSE,"Model"}</definedName>
    <definedName name="ewwewe" localSheetId="5" hidden="1">{#N/A,#N/A,FALSE,"TITLE";#N/A,#N/A,FALSE,"Page 1";#N/A,#N/A,FALSE,"Page 2(i)";#N/A,#N/A,FALSE,"Page 2(ii)";#N/A,#N/A,FALSE,"Page 3";#N/A,#N/A,FALSE,"Page 3(i)";#N/A,#N/A,FALSE,"Page 3(ii)";#N/A,#N/A,FALSE,"Page 3(iii)";#N/A,#N/A,FALSE,"Page 4";#N/A,#N/A,FALSE,"NEW PAGE 5";#N/A,#N/A,FALSE,"NEW PAGE 6";#N/A,#N/A,FALSE,"NEW PAGE 7";#N/A,#N/A,FALSE,"NEW PAGE 8"}</definedName>
    <definedName name="ewwewe" localSheetId="2" hidden="1">{#N/A,#N/A,FALSE,"TITLE";#N/A,#N/A,FALSE,"Page 1";#N/A,#N/A,FALSE,"Page 2(i)";#N/A,#N/A,FALSE,"Page 2(ii)";#N/A,#N/A,FALSE,"Page 3";#N/A,#N/A,FALSE,"Page 3(i)";#N/A,#N/A,FALSE,"Page 3(ii)";#N/A,#N/A,FALSE,"Page 3(iii)";#N/A,#N/A,FALSE,"Page 4";#N/A,#N/A,FALSE,"NEW PAGE 5";#N/A,#N/A,FALSE,"NEW PAGE 6";#N/A,#N/A,FALSE,"NEW PAGE 7";#N/A,#N/A,FALSE,"NEW PAGE 8"}</definedName>
    <definedName name="ewwewe" localSheetId="3" hidden="1">{#N/A,#N/A,FALSE,"TITLE";#N/A,#N/A,FALSE,"Page 1";#N/A,#N/A,FALSE,"Page 2(i)";#N/A,#N/A,FALSE,"Page 2(ii)";#N/A,#N/A,FALSE,"Page 3";#N/A,#N/A,FALSE,"Page 3(i)";#N/A,#N/A,FALSE,"Page 3(ii)";#N/A,#N/A,FALSE,"Page 3(iii)";#N/A,#N/A,FALSE,"Page 4";#N/A,#N/A,FALSE,"NEW PAGE 5";#N/A,#N/A,FALSE,"NEW PAGE 6";#N/A,#N/A,FALSE,"NEW PAGE 7";#N/A,#N/A,FALSE,"NEW PAGE 8"}</definedName>
    <definedName name="ewwewe" hidden="1">{#N/A,#N/A,FALSE,"TITLE";#N/A,#N/A,FALSE,"Page 1";#N/A,#N/A,FALSE,"Page 2(i)";#N/A,#N/A,FALSE,"Page 2(ii)";#N/A,#N/A,FALSE,"Page 3";#N/A,#N/A,FALSE,"Page 3(i)";#N/A,#N/A,FALSE,"Page 3(ii)";#N/A,#N/A,FALSE,"Page 3(iii)";#N/A,#N/A,FALSE,"Page 4";#N/A,#N/A,FALSE,"NEW PAGE 5";#N/A,#N/A,FALSE,"NEW PAGE 6";#N/A,#N/A,FALSE,"NEW PAGE 7";#N/A,#N/A,FALSE,"NEW PAGE 8"}</definedName>
    <definedName name="ExactAddinConnection" hidden="1">"001"</definedName>
    <definedName name="ExactAddinConnection.001" hidden="1">"prx901srv201;001;myrons;1"</definedName>
    <definedName name="f" localSheetId="5" hidden="1">{#N/A,#N/A,FALSE,"Summary";#N/A,#N/A,FALSE,"Retail";#N/A,#N/A,FALSE,"Ret Sensitivity";#N/A,#N/A,FALSE,"Manufacturing";#N/A,#N/A,FALSE,"Man Sensitivity";#N/A,#N/A,FALSE,"Ops UK &amp; I HO";#N/A,#N/A,FALSE,"UK &amp; I HO sensitivity "}</definedName>
    <definedName name="f" localSheetId="2" hidden="1">{#N/A,#N/A,FALSE,"Summary";#N/A,#N/A,FALSE,"Retail";#N/A,#N/A,FALSE,"Ret Sensitivity";#N/A,#N/A,FALSE,"Manufacturing";#N/A,#N/A,FALSE,"Man Sensitivity";#N/A,#N/A,FALSE,"Ops UK &amp; I HO";#N/A,#N/A,FALSE,"UK &amp; I HO sensitivity "}</definedName>
    <definedName name="f" localSheetId="3" hidden="1">{#N/A,#N/A,FALSE,"Summary";#N/A,#N/A,FALSE,"Retail";#N/A,#N/A,FALSE,"Ret Sensitivity";#N/A,#N/A,FALSE,"Manufacturing";#N/A,#N/A,FALSE,"Man Sensitivity";#N/A,#N/A,FALSE,"Ops UK &amp; I HO";#N/A,#N/A,FALSE,"UK &amp; I HO sensitivity "}</definedName>
    <definedName name="f" hidden="1">{#N/A,#N/A,FALSE,"Summary";#N/A,#N/A,FALSE,"Retail";#N/A,#N/A,FALSE,"Ret Sensitivity";#N/A,#N/A,FALSE,"Manufacturing";#N/A,#N/A,FALSE,"Man Sensitivity";#N/A,#N/A,FALSE,"Ops UK &amp; I HO";#N/A,#N/A,FALSE,"UK &amp; I HO sensitivity "}</definedName>
    <definedName name="Fam">#REF!</definedName>
    <definedName name="fdfdf" hidden="1">#REF!</definedName>
    <definedName name="fdfsdfsds" hidden="1">OFFSET(#REF!,1,0)</definedName>
    <definedName name="fdvgnjfbv">#REF!</definedName>
    <definedName name="ff"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f3f3f" hidden="1">OFFSET(#REF!,1,0)</definedName>
    <definedName name="ffefefw" hidden="1">#REF!</definedName>
    <definedName name="fff" localSheetId="5" hidden="1">{#N/A,#N/A,FALSE,"TITLE";#N/A,#N/A,FALSE,"Page 1";#N/A,#N/A,FALSE,"Page 2(i)";#N/A,#N/A,FALSE,"Page 2(ii)";#N/A,#N/A,FALSE,"Page 3";#N/A,#N/A,FALSE,"Page 3(i)";#N/A,#N/A,FALSE,"Page 3(ii)";#N/A,#N/A,FALSE,"Page 3(iii)";#N/A,#N/A,FALSE,"Page 4";#N/A,#N/A,FALSE,"NEW PAGE 5";#N/A,#N/A,FALSE,"NEW PAGE 6";#N/A,#N/A,FALSE,"NEW PAGE 7";#N/A,#N/A,FALSE,"NEW PAGE 8"}</definedName>
    <definedName name="fff" localSheetId="2" hidden="1">{#N/A,#N/A,FALSE,"TITLE";#N/A,#N/A,FALSE,"Page 1";#N/A,#N/A,FALSE,"Page 2(i)";#N/A,#N/A,FALSE,"Page 2(ii)";#N/A,#N/A,FALSE,"Page 3";#N/A,#N/A,FALSE,"Page 3(i)";#N/A,#N/A,FALSE,"Page 3(ii)";#N/A,#N/A,FALSE,"Page 3(iii)";#N/A,#N/A,FALSE,"Page 4";#N/A,#N/A,FALSE,"NEW PAGE 5";#N/A,#N/A,FALSE,"NEW PAGE 6";#N/A,#N/A,FALSE,"NEW PAGE 7";#N/A,#N/A,FALSE,"NEW PAGE 8"}</definedName>
    <definedName name="fff" localSheetId="3" hidden="1">{#N/A,#N/A,FALSE,"TITLE";#N/A,#N/A,FALSE,"Page 1";#N/A,#N/A,FALSE,"Page 2(i)";#N/A,#N/A,FALSE,"Page 2(ii)";#N/A,#N/A,FALSE,"Page 3";#N/A,#N/A,FALSE,"Page 3(i)";#N/A,#N/A,FALSE,"Page 3(ii)";#N/A,#N/A,FALSE,"Page 3(iii)";#N/A,#N/A,FALSE,"Page 4";#N/A,#N/A,FALSE,"NEW PAGE 5";#N/A,#N/A,FALSE,"NEW PAGE 6";#N/A,#N/A,FALSE,"NEW PAGE 7";#N/A,#N/A,FALSE,"NEW PAGE 8"}</definedName>
    <definedName name="fff" hidden="1">{#N/A,#N/A,FALSE,"TITLE";#N/A,#N/A,FALSE,"Page 1";#N/A,#N/A,FALSE,"Page 2(i)";#N/A,#N/A,FALSE,"Page 2(ii)";#N/A,#N/A,FALSE,"Page 3";#N/A,#N/A,FALSE,"Page 3(i)";#N/A,#N/A,FALSE,"Page 3(ii)";#N/A,#N/A,FALSE,"Page 3(iii)";#N/A,#N/A,FALSE,"Page 4";#N/A,#N/A,FALSE,"NEW PAGE 5";#N/A,#N/A,FALSE,"NEW PAGE 6";#N/A,#N/A,FALSE,"NEW PAGE 7";#N/A,#N/A,FALSE,"NEW PAGE 8"}</definedName>
    <definedName name="ffffff">#REF!</definedName>
    <definedName name="fgdf" hidden="1">#REF!</definedName>
    <definedName name="fgdgdfgdfg" hidden="1">#REF!</definedName>
    <definedName name="fgdh" localSheetId="5" hidden="1">{#N/A,#N/A,FALSE,"TITLE";#N/A,#N/A,FALSE,"Page 1";#N/A,#N/A,FALSE,"Page 2(i)";#N/A,#N/A,FALSE,"Page 2(ii)";#N/A,#N/A,FALSE,"Page 3";#N/A,#N/A,FALSE,"Page 3(i)";#N/A,#N/A,FALSE,"Page 3(ii)";#N/A,#N/A,FALSE,"Page 3(iii)";#N/A,#N/A,FALSE,"Page 4";#N/A,#N/A,FALSE,"NEW PAGE 5";#N/A,#N/A,FALSE,"NEW PAGE 6";#N/A,#N/A,FALSE,"NEW PAGE 7";#N/A,#N/A,FALSE,"NEW PAGE 8"}</definedName>
    <definedName name="fgdh" localSheetId="2" hidden="1">{#N/A,#N/A,FALSE,"TITLE";#N/A,#N/A,FALSE,"Page 1";#N/A,#N/A,FALSE,"Page 2(i)";#N/A,#N/A,FALSE,"Page 2(ii)";#N/A,#N/A,FALSE,"Page 3";#N/A,#N/A,FALSE,"Page 3(i)";#N/A,#N/A,FALSE,"Page 3(ii)";#N/A,#N/A,FALSE,"Page 3(iii)";#N/A,#N/A,FALSE,"Page 4";#N/A,#N/A,FALSE,"NEW PAGE 5";#N/A,#N/A,FALSE,"NEW PAGE 6";#N/A,#N/A,FALSE,"NEW PAGE 7";#N/A,#N/A,FALSE,"NEW PAGE 8"}</definedName>
    <definedName name="fgdh" localSheetId="3" hidden="1">{#N/A,#N/A,FALSE,"TITLE";#N/A,#N/A,FALSE,"Page 1";#N/A,#N/A,FALSE,"Page 2(i)";#N/A,#N/A,FALSE,"Page 2(ii)";#N/A,#N/A,FALSE,"Page 3";#N/A,#N/A,FALSE,"Page 3(i)";#N/A,#N/A,FALSE,"Page 3(ii)";#N/A,#N/A,FALSE,"Page 3(iii)";#N/A,#N/A,FALSE,"Page 4";#N/A,#N/A,FALSE,"NEW PAGE 5";#N/A,#N/A,FALSE,"NEW PAGE 6";#N/A,#N/A,FALSE,"NEW PAGE 7";#N/A,#N/A,FALSE,"NEW PAGE 8"}</definedName>
    <definedName name="fgdh" hidden="1">{#N/A,#N/A,FALSE,"TITLE";#N/A,#N/A,FALSE,"Page 1";#N/A,#N/A,FALSE,"Page 2(i)";#N/A,#N/A,FALSE,"Page 2(ii)";#N/A,#N/A,FALSE,"Page 3";#N/A,#N/A,FALSE,"Page 3(i)";#N/A,#N/A,FALSE,"Page 3(ii)";#N/A,#N/A,FALSE,"Page 3(iii)";#N/A,#N/A,FALSE,"Page 4";#N/A,#N/A,FALSE,"NEW PAGE 5";#N/A,#N/A,FALSE,"NEW PAGE 6";#N/A,#N/A,FALSE,"NEW PAGE 7";#N/A,#N/A,FALSE,"NEW PAGE 8"}</definedName>
    <definedName name="fgrger" hidden="1">#REF!</definedName>
    <definedName name="File.Type" hidden="1">#REF!</definedName>
    <definedName name="FL">[4]FL!$D:$G</definedName>
    <definedName name="fre" hidden="1">#N/A</definedName>
    <definedName name="fre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fred2" localSheetId="5" hidden="1">{#N/A,#N/A,FALSE,"Summary";#N/A,#N/A,FALSE,"Retail";#N/A,#N/A,FALSE,"Ret Sensitivity";#N/A,#N/A,FALSE,"Manufacturing";#N/A,#N/A,FALSE,"Man Sensitivity";#N/A,#N/A,FALSE,"Ops UK &amp; I HO";#N/A,#N/A,FALSE,"UK &amp; I HO sensitivity "}</definedName>
    <definedName name="fred2" localSheetId="2" hidden="1">{#N/A,#N/A,FALSE,"Summary";#N/A,#N/A,FALSE,"Retail";#N/A,#N/A,FALSE,"Ret Sensitivity";#N/A,#N/A,FALSE,"Manufacturing";#N/A,#N/A,FALSE,"Man Sensitivity";#N/A,#N/A,FALSE,"Ops UK &amp; I HO";#N/A,#N/A,FALSE,"UK &amp; I HO sensitivity "}</definedName>
    <definedName name="fred2" localSheetId="3" hidden="1">{#N/A,#N/A,FALSE,"Summary";#N/A,#N/A,FALSE,"Retail";#N/A,#N/A,FALSE,"Ret Sensitivity";#N/A,#N/A,FALSE,"Manufacturing";#N/A,#N/A,FALSE,"Man Sensitivity";#N/A,#N/A,FALSE,"Ops UK &amp; I HO";#N/A,#N/A,FALSE,"UK &amp; I HO sensitivity "}</definedName>
    <definedName name="fred2" hidden="1">{#N/A,#N/A,FALSE,"Summary";#N/A,#N/A,FALSE,"Retail";#N/A,#N/A,FALSE,"Ret Sensitivity";#N/A,#N/A,FALSE,"Manufacturing";#N/A,#N/A,FALSE,"Man Sensitivity";#N/A,#N/A,FALSE,"Ops UK &amp; I HO";#N/A,#N/A,FALSE,"UK &amp; I HO sensitivity "}</definedName>
    <definedName name="fweffcww" hidden="1">#REF!</definedName>
    <definedName name="fwefwefwef" hidden="1">OFFSET(#REF!,1,0)</definedName>
    <definedName name="fwfwffw" hidden="1">OFFSET(#REF!,1,0)</definedName>
    <definedName name="Gasoline">[11]EN3!$G$2:$G$3</definedName>
    <definedName name="gf" localSheetId="5" hidden="1">{#N/A,#N/A,FALSE,"TITLE";#N/A,#N/A,FALSE,"Page 1";#N/A,#N/A,FALSE,"Page 2(i)";#N/A,#N/A,FALSE,"Page 2(ii)";#N/A,#N/A,FALSE,"Page 3";#N/A,#N/A,FALSE,"Page 3(i)";#N/A,#N/A,FALSE,"Page 3(ii)";#N/A,#N/A,FALSE,"Page 3(iii)";#N/A,#N/A,FALSE,"Page 4";#N/A,#N/A,FALSE,"NEW PAGE 5";#N/A,#N/A,FALSE,"NEW PAGE 6";#N/A,#N/A,FALSE,"NEW PAGE 7";#N/A,#N/A,FALSE,"NEW PAGE 8"}</definedName>
    <definedName name="gf" localSheetId="2" hidden="1">{#N/A,#N/A,FALSE,"TITLE";#N/A,#N/A,FALSE,"Page 1";#N/A,#N/A,FALSE,"Page 2(i)";#N/A,#N/A,FALSE,"Page 2(ii)";#N/A,#N/A,FALSE,"Page 3";#N/A,#N/A,FALSE,"Page 3(i)";#N/A,#N/A,FALSE,"Page 3(ii)";#N/A,#N/A,FALSE,"Page 3(iii)";#N/A,#N/A,FALSE,"Page 4";#N/A,#N/A,FALSE,"NEW PAGE 5";#N/A,#N/A,FALSE,"NEW PAGE 6";#N/A,#N/A,FALSE,"NEW PAGE 7";#N/A,#N/A,FALSE,"NEW PAGE 8"}</definedName>
    <definedName name="gf" localSheetId="3" hidden="1">{#N/A,#N/A,FALSE,"TITLE";#N/A,#N/A,FALSE,"Page 1";#N/A,#N/A,FALSE,"Page 2(i)";#N/A,#N/A,FALSE,"Page 2(ii)";#N/A,#N/A,FALSE,"Page 3";#N/A,#N/A,FALSE,"Page 3(i)";#N/A,#N/A,FALSE,"Page 3(ii)";#N/A,#N/A,FALSE,"Page 3(iii)";#N/A,#N/A,FALSE,"Page 4";#N/A,#N/A,FALSE,"NEW PAGE 5";#N/A,#N/A,FALSE,"NEW PAGE 6";#N/A,#N/A,FALSE,"NEW PAGE 7";#N/A,#N/A,FALSE,"NEW PAGE 8"}</definedName>
    <definedName name="gf" hidden="1">{#N/A,#N/A,FALSE,"TITLE";#N/A,#N/A,FALSE,"Page 1";#N/A,#N/A,FALSE,"Page 2(i)";#N/A,#N/A,FALSE,"Page 2(ii)";#N/A,#N/A,FALSE,"Page 3";#N/A,#N/A,FALSE,"Page 3(i)";#N/A,#N/A,FALSE,"Page 3(ii)";#N/A,#N/A,FALSE,"Page 3(iii)";#N/A,#N/A,FALSE,"Page 4";#N/A,#N/A,FALSE,"NEW PAGE 5";#N/A,#N/A,FALSE,"NEW PAGE 6";#N/A,#N/A,FALSE,"NEW PAGE 7";#N/A,#N/A,FALSE,"NEW PAGE 8"}</definedName>
    <definedName name="gfddfhh" hidden="1">#REF!</definedName>
    <definedName name="gfgdfg" hidden="1">#REF!</definedName>
    <definedName name="gfgdgsdgdsd" hidden="1">#REF!</definedName>
    <definedName name="Gfour1" localSheetId="6">#REF!</definedName>
    <definedName name="Gfour1" localSheetId="8">#REF!</definedName>
    <definedName name="Gfour1" localSheetId="7">#REF!</definedName>
    <definedName name="Gfour1">#REF!</definedName>
    <definedName name="Gfour2" localSheetId="6">#REF!</definedName>
    <definedName name="Gfour2" localSheetId="8">#REF!</definedName>
    <definedName name="Gfour2" localSheetId="7">#REF!</definedName>
    <definedName name="Gfour2">#REF!</definedName>
    <definedName name="Gfour35" localSheetId="6">#REF!</definedName>
    <definedName name="Gfour35" localSheetId="8">#REF!</definedName>
    <definedName name="Gfour35" localSheetId="7">#REF!</definedName>
    <definedName name="Gfour35">#REF!</definedName>
    <definedName name="Gfour36" localSheetId="6">#REF!</definedName>
    <definedName name="Gfour36" localSheetId="8">#REF!</definedName>
    <definedName name="Gfour36" localSheetId="7">#REF!</definedName>
    <definedName name="Gfour36">#REF!</definedName>
    <definedName name="Gfour37" localSheetId="6">#REF!</definedName>
    <definedName name="Gfour37" localSheetId="8">#REF!</definedName>
    <definedName name="Gfour37" localSheetId="7">#REF!</definedName>
    <definedName name="Gfour37">#REF!</definedName>
    <definedName name="Gfour38" localSheetId="6">#REF!</definedName>
    <definedName name="Gfour38" localSheetId="8">#REF!</definedName>
    <definedName name="Gfour38" localSheetId="7">#REF!</definedName>
    <definedName name="Gfour38">#REF!</definedName>
    <definedName name="Gfour39" localSheetId="6">#REF!</definedName>
    <definedName name="Gfour39" localSheetId="8">#REF!</definedName>
    <definedName name="Gfour39" localSheetId="7">#REF!</definedName>
    <definedName name="Gfour39">#REF!</definedName>
    <definedName name="Gfour40" localSheetId="6">#REF!</definedName>
    <definedName name="Gfour40" localSheetId="8">#REF!</definedName>
    <definedName name="Gfour40" localSheetId="7">#REF!</definedName>
    <definedName name="Gfour40">#REF!</definedName>
    <definedName name="Gfour41" localSheetId="6">#REF!</definedName>
    <definedName name="Gfour41" localSheetId="8">#REF!</definedName>
    <definedName name="Gfour41" localSheetId="7">#REF!</definedName>
    <definedName name="Gfour41">#REF!</definedName>
    <definedName name="Gfour42" localSheetId="6">#REF!</definedName>
    <definedName name="Gfour42" localSheetId="8">#REF!</definedName>
    <definedName name="Gfour42" localSheetId="7">#REF!</definedName>
    <definedName name="Gfour42">#REF!</definedName>
    <definedName name="Gfour43" localSheetId="6">#REF!</definedName>
    <definedName name="Gfour43" localSheetId="8">#REF!</definedName>
    <definedName name="Gfour43" localSheetId="7">#REF!</definedName>
    <definedName name="Gfour43">#REF!</definedName>
    <definedName name="Gfour44" localSheetId="6">#REF!</definedName>
    <definedName name="Gfour44" localSheetId="8">#REF!</definedName>
    <definedName name="Gfour44" localSheetId="7">#REF!</definedName>
    <definedName name="Gfour44">#REF!</definedName>
    <definedName name="Gfour45" localSheetId="6">#REF!</definedName>
    <definedName name="Gfour45" localSheetId="8">#REF!</definedName>
    <definedName name="Gfour45" localSheetId="7">#REF!</definedName>
    <definedName name="Gfour45">#REF!</definedName>
    <definedName name="Gfour46" localSheetId="6">#REF!</definedName>
    <definedName name="Gfour46" localSheetId="8">#REF!</definedName>
    <definedName name="Gfour46" localSheetId="7">#REF!</definedName>
    <definedName name="Gfour46">#REF!</definedName>
    <definedName name="Gfour47" localSheetId="6">#REF!</definedName>
    <definedName name="Gfour47" localSheetId="8">#REF!</definedName>
    <definedName name="Gfour47" localSheetId="7">#REF!</definedName>
    <definedName name="Gfour47">#REF!</definedName>
    <definedName name="Gfour48" localSheetId="6">#REF!</definedName>
    <definedName name="Gfour48" localSheetId="8">#REF!</definedName>
    <definedName name="Gfour48" localSheetId="7">#REF!</definedName>
    <definedName name="Gfour48">#REF!</definedName>
    <definedName name="Gfour49" localSheetId="6">#REF!</definedName>
    <definedName name="Gfour49" localSheetId="8">#REF!</definedName>
    <definedName name="Gfour49" localSheetId="7">#REF!</definedName>
    <definedName name="Gfour49">#REF!</definedName>
    <definedName name="Gfour50" localSheetId="6">#REF!</definedName>
    <definedName name="Gfour50" localSheetId="8">#REF!</definedName>
    <definedName name="Gfour50" localSheetId="7">#REF!</definedName>
    <definedName name="Gfour50">#REF!</definedName>
    <definedName name="Gfour51" localSheetId="6">#REF!</definedName>
    <definedName name="Gfour51" localSheetId="8">#REF!</definedName>
    <definedName name="Gfour51" localSheetId="7">#REF!</definedName>
    <definedName name="Gfour51">#REF!</definedName>
    <definedName name="Gfour52" localSheetId="6">#REF!</definedName>
    <definedName name="Gfour52" localSheetId="8">#REF!</definedName>
    <definedName name="Gfour52" localSheetId="7">#REF!</definedName>
    <definedName name="Gfour52">#REF!</definedName>
    <definedName name="Gfour53" localSheetId="6">#REF!</definedName>
    <definedName name="Gfour53" localSheetId="8">#REF!</definedName>
    <definedName name="Gfour53" localSheetId="7">#REF!</definedName>
    <definedName name="Gfour53">#REF!</definedName>
    <definedName name="Gfour54" localSheetId="6">#REF!</definedName>
    <definedName name="Gfour54" localSheetId="8">#REF!</definedName>
    <definedName name="Gfour54" localSheetId="7">#REF!</definedName>
    <definedName name="Gfour54">#REF!</definedName>
    <definedName name="Gfour55" localSheetId="6">#REF!</definedName>
    <definedName name="Gfour55" localSheetId="8">#REF!</definedName>
    <definedName name="Gfour55" localSheetId="7">#REF!</definedName>
    <definedName name="Gfour55">#REF!</definedName>
    <definedName name="Gfour57" localSheetId="6">#REF!</definedName>
    <definedName name="Gfour57" localSheetId="8">#REF!</definedName>
    <definedName name="Gfour57" localSheetId="7">#REF!</definedName>
    <definedName name="Gfour57">#REF!</definedName>
    <definedName name="Gfour58" localSheetId="6">#REF!</definedName>
    <definedName name="Gfour58" localSheetId="8">#REF!</definedName>
    <definedName name="Gfour58" localSheetId="7">#REF!</definedName>
    <definedName name="Gfour58">#REF!</definedName>
    <definedName name="GfourEC1" localSheetId="6">#REF!</definedName>
    <definedName name="GfourEC1" localSheetId="8">#REF!</definedName>
    <definedName name="GfourEC1" localSheetId="7">#REF!</definedName>
    <definedName name="GfourEC1">#REF!</definedName>
    <definedName name="GfourEC2" localSheetId="6">#REF!</definedName>
    <definedName name="GfourEC2" localSheetId="8">#REF!</definedName>
    <definedName name="GfourEC2" localSheetId="7">#REF!</definedName>
    <definedName name="GfourEC2">#REF!</definedName>
    <definedName name="GfourEC3" localSheetId="6">#REF!</definedName>
    <definedName name="GfourEC3" localSheetId="8">#REF!</definedName>
    <definedName name="GfourEC3" localSheetId="7">#REF!</definedName>
    <definedName name="GfourEC3">#REF!</definedName>
    <definedName name="GfourEC4" localSheetId="6">#REF!</definedName>
    <definedName name="GfourEC4" localSheetId="8">#REF!</definedName>
    <definedName name="GfourEC4" localSheetId="7">#REF!</definedName>
    <definedName name="GfourEC4">#REF!</definedName>
    <definedName name="GfourEC5" localSheetId="6">#REF!</definedName>
    <definedName name="GfourEC5" localSheetId="8">#REF!</definedName>
    <definedName name="GfourEC5" localSheetId="7">#REF!</definedName>
    <definedName name="GfourEC5">#REF!</definedName>
    <definedName name="GfourEC6" localSheetId="6">#REF!</definedName>
    <definedName name="GfourEC6" localSheetId="8">#REF!</definedName>
    <definedName name="GfourEC6" localSheetId="7">#REF!</definedName>
    <definedName name="GfourEC6">#REF!</definedName>
    <definedName name="GfourEC7" localSheetId="6">#REF!</definedName>
    <definedName name="GfourEC7" localSheetId="8">#REF!</definedName>
    <definedName name="GfourEC7" localSheetId="7">#REF!</definedName>
    <definedName name="GfourEC7">#REF!</definedName>
    <definedName name="GfourEC8" localSheetId="6">#REF!</definedName>
    <definedName name="GfourEC8" localSheetId="8">#REF!</definedName>
    <definedName name="GfourEC8" localSheetId="7">#REF!</definedName>
    <definedName name="GfourEC8">#REF!</definedName>
    <definedName name="GfourEN1" localSheetId="6">#REF!</definedName>
    <definedName name="GfourEN1" localSheetId="8">#REF!</definedName>
    <definedName name="GfourEN1" localSheetId="7">#REF!</definedName>
    <definedName name="GfourEN1">#REF!</definedName>
    <definedName name="GfourEN10" localSheetId="6">#REF!</definedName>
    <definedName name="GfourEN10" localSheetId="8">#REF!</definedName>
    <definedName name="GfourEN10" localSheetId="7">#REF!</definedName>
    <definedName name="GfourEN10">#REF!</definedName>
    <definedName name="GfourEN11" localSheetId="6">#REF!</definedName>
    <definedName name="GfourEN11" localSheetId="8">#REF!</definedName>
    <definedName name="GfourEN11" localSheetId="7">#REF!</definedName>
    <definedName name="GfourEN11">#REF!</definedName>
    <definedName name="GfourEN12" localSheetId="6">#REF!</definedName>
    <definedName name="GfourEN12" localSheetId="8">#REF!</definedName>
    <definedName name="GfourEN12" localSheetId="7">#REF!</definedName>
    <definedName name="GfourEN12">#REF!</definedName>
    <definedName name="GfourEN13" localSheetId="6">#REF!</definedName>
    <definedName name="GfourEN13" localSheetId="8">#REF!</definedName>
    <definedName name="GfourEN13" localSheetId="7">#REF!</definedName>
    <definedName name="GfourEN13">#REF!</definedName>
    <definedName name="GfourEN14" localSheetId="6">#REF!</definedName>
    <definedName name="GfourEN14" localSheetId="8">#REF!</definedName>
    <definedName name="GfourEN14" localSheetId="7">#REF!</definedName>
    <definedName name="GfourEN14">#REF!</definedName>
    <definedName name="GfourEN15" localSheetId="6">#REF!</definedName>
    <definedName name="GfourEN15" localSheetId="8">#REF!</definedName>
    <definedName name="GfourEN15" localSheetId="7">#REF!</definedName>
    <definedName name="GfourEN15">#REF!</definedName>
    <definedName name="GfourEN16" localSheetId="6">#REF!</definedName>
    <definedName name="GfourEN16" localSheetId="8">#REF!</definedName>
    <definedName name="GfourEN16" localSheetId="7">#REF!</definedName>
    <definedName name="GfourEN16">#REF!</definedName>
    <definedName name="GfourEN17" localSheetId="6">#REF!</definedName>
    <definedName name="GfourEN17" localSheetId="8">#REF!</definedName>
    <definedName name="GfourEN17" localSheetId="7">#REF!</definedName>
    <definedName name="GfourEN17">#REF!</definedName>
    <definedName name="GfourEN18" localSheetId="6">#REF!</definedName>
    <definedName name="GfourEN18" localSheetId="8">#REF!</definedName>
    <definedName name="GfourEN18" localSheetId="7">#REF!</definedName>
    <definedName name="GfourEN18">#REF!</definedName>
    <definedName name="GfourEN19" localSheetId="6">#REF!</definedName>
    <definedName name="GfourEN19" localSheetId="8">#REF!</definedName>
    <definedName name="GfourEN19" localSheetId="7">#REF!</definedName>
    <definedName name="GfourEN19">#REF!</definedName>
    <definedName name="GfourEN2" localSheetId="6">#REF!</definedName>
    <definedName name="GfourEN2" localSheetId="8">#REF!</definedName>
    <definedName name="GfourEN2" localSheetId="7">#REF!</definedName>
    <definedName name="GfourEN2">#REF!</definedName>
    <definedName name="GfourEN20" localSheetId="6">#REF!</definedName>
    <definedName name="GfourEN20" localSheetId="8">#REF!</definedName>
    <definedName name="GfourEN20" localSheetId="7">#REF!</definedName>
    <definedName name="GfourEN20">#REF!</definedName>
    <definedName name="GfourEN21" localSheetId="6">#REF!</definedName>
    <definedName name="GfourEN21" localSheetId="8">#REF!</definedName>
    <definedName name="GfourEN21" localSheetId="7">#REF!</definedName>
    <definedName name="GfourEN21">#REF!</definedName>
    <definedName name="GfourEN22" localSheetId="6">#REF!</definedName>
    <definedName name="GfourEN22" localSheetId="8">#REF!</definedName>
    <definedName name="GfourEN22" localSheetId="7">#REF!</definedName>
    <definedName name="GfourEN22">#REF!</definedName>
    <definedName name="GfourEN23" localSheetId="6">#REF!</definedName>
    <definedName name="GfourEN23" localSheetId="8">#REF!</definedName>
    <definedName name="GfourEN23" localSheetId="7">#REF!</definedName>
    <definedName name="GfourEN23">#REF!</definedName>
    <definedName name="GfourEN24" localSheetId="6">#REF!</definedName>
    <definedName name="GfourEN24" localSheetId="8">#REF!</definedName>
    <definedName name="GfourEN24" localSheetId="7">#REF!</definedName>
    <definedName name="GfourEN24">#REF!</definedName>
    <definedName name="GfourEN25" localSheetId="6">#REF!</definedName>
    <definedName name="GfourEN25" localSheetId="8">#REF!</definedName>
    <definedName name="GfourEN25" localSheetId="7">#REF!</definedName>
    <definedName name="GfourEN25">#REF!</definedName>
    <definedName name="GfourEN26" localSheetId="6">#REF!</definedName>
    <definedName name="GfourEN26" localSheetId="8">#REF!</definedName>
    <definedName name="GfourEN26" localSheetId="7">#REF!</definedName>
    <definedName name="GfourEN26">#REF!</definedName>
    <definedName name="GfourEN27" localSheetId="6">#REF!</definedName>
    <definedName name="GfourEN27" localSheetId="8">#REF!</definedName>
    <definedName name="GfourEN27" localSheetId="7">#REF!</definedName>
    <definedName name="GfourEN27">#REF!</definedName>
    <definedName name="GfourEN28" localSheetId="6">#REF!</definedName>
    <definedName name="GfourEN28" localSheetId="8">#REF!</definedName>
    <definedName name="GfourEN28" localSheetId="7">#REF!</definedName>
    <definedName name="GfourEN28">#REF!</definedName>
    <definedName name="GfourEN3" localSheetId="6">#REF!</definedName>
    <definedName name="GfourEN3" localSheetId="8">#REF!</definedName>
    <definedName name="GfourEN3" localSheetId="7">#REF!</definedName>
    <definedName name="GfourEN3">#REF!</definedName>
    <definedName name="GfourEN32" localSheetId="6">#REF!</definedName>
    <definedName name="GfourEN32" localSheetId="8">#REF!</definedName>
    <definedName name="GfourEN32" localSheetId="7">#REF!</definedName>
    <definedName name="GfourEN32">#REF!</definedName>
    <definedName name="GfourEN33" localSheetId="6">#REF!</definedName>
    <definedName name="GfourEN33" localSheetId="8">#REF!</definedName>
    <definedName name="GfourEN33" localSheetId="7">#REF!</definedName>
    <definedName name="GfourEN33">#REF!</definedName>
    <definedName name="GfourEN4" localSheetId="6">#REF!</definedName>
    <definedName name="GfourEN4" localSheetId="8">#REF!</definedName>
    <definedName name="GfourEN4" localSheetId="7">#REF!</definedName>
    <definedName name="GfourEN4">#REF!</definedName>
    <definedName name="GfourEN5" localSheetId="6">#REF!</definedName>
    <definedName name="GfourEN5" localSheetId="8">#REF!</definedName>
    <definedName name="GfourEN5" localSheetId="7">#REF!</definedName>
    <definedName name="GfourEN5">#REF!</definedName>
    <definedName name="GfourEN6" localSheetId="6">#REF!</definedName>
    <definedName name="GfourEN6" localSheetId="8">#REF!</definedName>
    <definedName name="GfourEN6" localSheetId="7">#REF!</definedName>
    <definedName name="GfourEN6">#REF!</definedName>
    <definedName name="GfourEN7" localSheetId="6">#REF!</definedName>
    <definedName name="GfourEN7" localSheetId="8">#REF!</definedName>
    <definedName name="GfourEN7" localSheetId="7">#REF!</definedName>
    <definedName name="GfourEN7">#REF!</definedName>
    <definedName name="GfourEN8" localSheetId="6">#REF!</definedName>
    <definedName name="GfourEN8" localSheetId="8">#REF!</definedName>
    <definedName name="GfourEN8" localSheetId="7">#REF!</definedName>
    <definedName name="GfourEN8">#REF!</definedName>
    <definedName name="GfourEN9" localSheetId="6">#REF!</definedName>
    <definedName name="GfourEN9" localSheetId="8">#REF!</definedName>
    <definedName name="GfourEN9" localSheetId="7">#REF!</definedName>
    <definedName name="GfourEN9">#REF!</definedName>
    <definedName name="GfourHR1" localSheetId="6">#REF!</definedName>
    <definedName name="GfourHR1" localSheetId="8">#REF!</definedName>
    <definedName name="GfourHR1" localSheetId="7">#REF!</definedName>
    <definedName name="GfourHR1">#REF!</definedName>
    <definedName name="GfourHR10" localSheetId="6">#REF!</definedName>
    <definedName name="GfourHR10" localSheetId="8">#REF!</definedName>
    <definedName name="GfourHR10" localSheetId="7">#REF!</definedName>
    <definedName name="GfourHR10">#REF!</definedName>
    <definedName name="GfourHR11" localSheetId="6">#REF!</definedName>
    <definedName name="GfourHR11" localSheetId="8">#REF!</definedName>
    <definedName name="GfourHR11" localSheetId="7">#REF!</definedName>
    <definedName name="GfourHR11">#REF!</definedName>
    <definedName name="GfourHR2" localSheetId="6">#REF!</definedName>
    <definedName name="GfourHR2" localSheetId="8">#REF!</definedName>
    <definedName name="GfourHR2" localSheetId="7">#REF!</definedName>
    <definedName name="GfourHR2">#REF!</definedName>
    <definedName name="GfourLA1" localSheetId="6">#REF!</definedName>
    <definedName name="GfourLA1" localSheetId="8">#REF!</definedName>
    <definedName name="GfourLA1" localSheetId="7">#REF!</definedName>
    <definedName name="GfourLA1">#REF!</definedName>
    <definedName name="GfourLA10" localSheetId="6">#REF!</definedName>
    <definedName name="GfourLA10" localSheetId="8">#REF!</definedName>
    <definedName name="GfourLA10" localSheetId="7">#REF!</definedName>
    <definedName name="GfourLA10">#REF!</definedName>
    <definedName name="GfourLA11" localSheetId="6">#REF!</definedName>
    <definedName name="GfourLA11" localSheetId="8">#REF!</definedName>
    <definedName name="GfourLA11" localSheetId="7">#REF!</definedName>
    <definedName name="GfourLA11">#REF!</definedName>
    <definedName name="GfourLA14" localSheetId="6">#REF!</definedName>
    <definedName name="GfourLA14" localSheetId="8">#REF!</definedName>
    <definedName name="GfourLA14" localSheetId="7">#REF!</definedName>
    <definedName name="GfourLA14">#REF!</definedName>
    <definedName name="GfourLA15" localSheetId="6">#REF!</definedName>
    <definedName name="GfourLA15" localSheetId="8">#REF!</definedName>
    <definedName name="GfourLA15" localSheetId="7">#REF!</definedName>
    <definedName name="GfourLA15">#REF!</definedName>
    <definedName name="GfourLA2" localSheetId="6">#REF!</definedName>
    <definedName name="GfourLA2" localSheetId="8">#REF!</definedName>
    <definedName name="GfourLA2" localSheetId="7">#REF!</definedName>
    <definedName name="GfourLA2">#REF!</definedName>
    <definedName name="GfourLA3" localSheetId="6">#REF!</definedName>
    <definedName name="GfourLA3" localSheetId="8">#REF!</definedName>
    <definedName name="GfourLA3" localSheetId="7">#REF!</definedName>
    <definedName name="GfourLA3">#REF!</definedName>
    <definedName name="GfourLA5" localSheetId="6">#REF!</definedName>
    <definedName name="GfourLA5" localSheetId="8">#REF!</definedName>
    <definedName name="GfourLA5" localSheetId="7">#REF!</definedName>
    <definedName name="GfourLA5">#REF!</definedName>
    <definedName name="GfourLA6" localSheetId="6">#REF!</definedName>
    <definedName name="GfourLA6" localSheetId="8">#REF!</definedName>
    <definedName name="GfourLA6" localSheetId="7">#REF!</definedName>
    <definedName name="GfourLA6">#REF!</definedName>
    <definedName name="GfourLA7" localSheetId="6">#REF!</definedName>
    <definedName name="GfourLA7" localSheetId="8">#REF!</definedName>
    <definedName name="GfourLA7" localSheetId="7">#REF!</definedName>
    <definedName name="GfourLA7">#REF!</definedName>
    <definedName name="GfourLA8" localSheetId="6">#REF!</definedName>
    <definedName name="GfourLA8" localSheetId="8">#REF!</definedName>
    <definedName name="GfourLA8" localSheetId="7">#REF!</definedName>
    <definedName name="GfourLA8">#REF!</definedName>
    <definedName name="GfourLA9" localSheetId="6">#REF!</definedName>
    <definedName name="GfourLA9" localSheetId="8">#REF!</definedName>
    <definedName name="GfourLA9" localSheetId="7">#REF!</definedName>
    <definedName name="GfourLA9">#REF!</definedName>
    <definedName name="GfourPR1" localSheetId="6">#REF!</definedName>
    <definedName name="GfourPR1" localSheetId="8">#REF!</definedName>
    <definedName name="GfourPR1" localSheetId="7">#REF!</definedName>
    <definedName name="GfourPR1">#REF!</definedName>
    <definedName name="GfourPR2" localSheetId="6">#REF!</definedName>
    <definedName name="GfourPR2" localSheetId="8">#REF!</definedName>
    <definedName name="GfourPR2" localSheetId="7">#REF!</definedName>
    <definedName name="GfourPR2">#REF!</definedName>
    <definedName name="GfourPR3" localSheetId="6">#REF!</definedName>
    <definedName name="GfourPR3" localSheetId="8">#REF!</definedName>
    <definedName name="GfourPR3" localSheetId="7">#REF!</definedName>
    <definedName name="GfourPR3">#REF!</definedName>
    <definedName name="GfourPR4" localSheetId="6">#REF!</definedName>
    <definedName name="GfourPR4" localSheetId="8">#REF!</definedName>
    <definedName name="GfourPR4" localSheetId="7">#REF!</definedName>
    <definedName name="GfourPR4">#REF!</definedName>
    <definedName name="GfourPR5" localSheetId="6">#REF!</definedName>
    <definedName name="GfourPR5" localSheetId="8">#REF!</definedName>
    <definedName name="GfourPR5" localSheetId="7">#REF!</definedName>
    <definedName name="GfourPR5">#REF!</definedName>
    <definedName name="GfourPR6" localSheetId="6">#REF!</definedName>
    <definedName name="GfourPR6" localSheetId="8">#REF!</definedName>
    <definedName name="GfourPR6" localSheetId="7">#REF!</definedName>
    <definedName name="GfourPR6">#REF!</definedName>
    <definedName name="GfourPR7" localSheetId="6">#REF!</definedName>
    <definedName name="GfourPR7" localSheetId="8">#REF!</definedName>
    <definedName name="GfourPR7" localSheetId="7">#REF!</definedName>
    <definedName name="GfourPR7">#REF!</definedName>
    <definedName name="GfourSO1" localSheetId="6">#REF!</definedName>
    <definedName name="GfourSO1" localSheetId="8">#REF!</definedName>
    <definedName name="GfourSO1" localSheetId="7">#REF!</definedName>
    <definedName name="GfourSO1">#REF!</definedName>
    <definedName name="GfourSO10" localSheetId="6">#REF!</definedName>
    <definedName name="GfourSO10" localSheetId="8">#REF!</definedName>
    <definedName name="GfourSO10" localSheetId="7">#REF!</definedName>
    <definedName name="GfourSO10">#REF!</definedName>
    <definedName name="GfourSO2" localSheetId="6">#REF!</definedName>
    <definedName name="GfourSO2" localSheetId="8">#REF!</definedName>
    <definedName name="GfourSO2" localSheetId="7">#REF!</definedName>
    <definedName name="GfourSO2">#REF!</definedName>
    <definedName name="GfourSO3" localSheetId="6">#REF!</definedName>
    <definedName name="GfourSO3" localSheetId="8">#REF!</definedName>
    <definedName name="GfourSO3" localSheetId="7">#REF!</definedName>
    <definedName name="GfourSO3">#REF!</definedName>
    <definedName name="GfourSO4" localSheetId="6">#REF!</definedName>
    <definedName name="GfourSO4" localSheetId="8">#REF!</definedName>
    <definedName name="GfourSO4" localSheetId="7">#REF!</definedName>
    <definedName name="GfourSO4">#REF!</definedName>
    <definedName name="GfourSO5" localSheetId="6">#REF!</definedName>
    <definedName name="GfourSO5" localSheetId="8">#REF!</definedName>
    <definedName name="GfourSO5" localSheetId="7">#REF!</definedName>
    <definedName name="GfourSO5">#REF!</definedName>
    <definedName name="GfourSO9" localSheetId="6">#REF!</definedName>
    <definedName name="GfourSO9" localSheetId="8">#REF!</definedName>
    <definedName name="GfourSO9" localSheetId="7">#REF!</definedName>
    <definedName name="GfourSO9">#REF!</definedName>
    <definedName name="ggg" hidden="1">#REF!</definedName>
    <definedName name="ggrgee" hidden="1">#REF!</definedName>
    <definedName name="gh" localSheetId="5" hidden="1">{#N/A,#N/A,FALSE,"TITLE";#N/A,#N/A,FALSE,"Page 1";#N/A,#N/A,FALSE,"Page 2(i)";#N/A,#N/A,FALSE,"Page 2(ii)";#N/A,#N/A,FALSE,"Page 3";#N/A,#N/A,FALSE,"Page 3(i)";#N/A,#N/A,FALSE,"Page 3(ii)";#N/A,#N/A,FALSE,"Page 3(iii)";#N/A,#N/A,FALSE,"Page 4";#N/A,#N/A,FALSE,"NEW PAGE 5";#N/A,#N/A,FALSE,"NEW PAGE 6";#N/A,#N/A,FALSE,"NEW PAGE 7";#N/A,#N/A,FALSE,"NEW PAGE 8"}</definedName>
    <definedName name="gh" localSheetId="2" hidden="1">{#N/A,#N/A,FALSE,"TITLE";#N/A,#N/A,FALSE,"Page 1";#N/A,#N/A,FALSE,"Page 2(i)";#N/A,#N/A,FALSE,"Page 2(ii)";#N/A,#N/A,FALSE,"Page 3";#N/A,#N/A,FALSE,"Page 3(i)";#N/A,#N/A,FALSE,"Page 3(ii)";#N/A,#N/A,FALSE,"Page 3(iii)";#N/A,#N/A,FALSE,"Page 4";#N/A,#N/A,FALSE,"NEW PAGE 5";#N/A,#N/A,FALSE,"NEW PAGE 6";#N/A,#N/A,FALSE,"NEW PAGE 7";#N/A,#N/A,FALSE,"NEW PAGE 8"}</definedName>
    <definedName name="gh" localSheetId="3" hidden="1">{#N/A,#N/A,FALSE,"TITLE";#N/A,#N/A,FALSE,"Page 1";#N/A,#N/A,FALSE,"Page 2(i)";#N/A,#N/A,FALSE,"Page 2(ii)";#N/A,#N/A,FALSE,"Page 3";#N/A,#N/A,FALSE,"Page 3(i)";#N/A,#N/A,FALSE,"Page 3(ii)";#N/A,#N/A,FALSE,"Page 3(iii)";#N/A,#N/A,FALSE,"Page 4";#N/A,#N/A,FALSE,"NEW PAGE 5";#N/A,#N/A,FALSE,"NEW PAGE 6";#N/A,#N/A,FALSE,"NEW PAGE 7";#N/A,#N/A,FALSE,"NEW PAGE 8"}</definedName>
    <definedName name="gh" hidden="1">{#N/A,#N/A,FALSE,"TITLE";#N/A,#N/A,FALSE,"Page 1";#N/A,#N/A,FALSE,"Page 2(i)";#N/A,#N/A,FALSE,"Page 2(ii)";#N/A,#N/A,FALSE,"Page 3";#N/A,#N/A,FALSE,"Page 3(i)";#N/A,#N/A,FALSE,"Page 3(ii)";#N/A,#N/A,FALSE,"Page 3(iii)";#N/A,#N/A,FALSE,"Page 4";#N/A,#N/A,FALSE,"NEW PAGE 5";#N/A,#N/A,FALSE,"NEW PAGE 6";#N/A,#N/A,FALSE,"NEW PAGE 7";#N/A,#N/A,FALSE,"NEW PAGE 8"}</definedName>
    <definedName name="ghgfhf" hidden="1">OFFSET(#REF!,1,0)</definedName>
    <definedName name="ghjh" hidden="1">#REF!</definedName>
    <definedName name="goodbye" localSheetId="5" hidden="1">{#N/A,#N/A,FALSE,"RegDirs"}</definedName>
    <definedName name="goodbye" localSheetId="2" hidden="1">{#N/A,#N/A,FALSE,"RegDirs"}</definedName>
    <definedName name="goodbye" localSheetId="3" hidden="1">{#N/A,#N/A,FALSE,"RegDirs"}</definedName>
    <definedName name="goodbye" hidden="1">{#N/A,#N/A,FALSE,"RegDirs"}</definedName>
    <definedName name="gov" localSheetId="6">#REF!</definedName>
    <definedName name="gov" localSheetId="8">#REF!</definedName>
    <definedName name="gov" localSheetId="7">#REF!</definedName>
    <definedName name="gov">#REF!</definedName>
    <definedName name="grger" hidden="1">OFFSET(#REF!,1,0)</definedName>
    <definedName name="grgrgrgr" localSheetId="5" hidden="1">{"P1&amp;2",#N/A,FALSE,"Contractual";"P3&amp;4",#N/A,FALSE,"Contractual";"P5",#N/A,FALSE,"Contractual";"P6",#N/A,FALSE,"Contractual";"P7&amp;8",#N/A,FALSE,"Contractual"}</definedName>
    <definedName name="grgrgrgr" localSheetId="2" hidden="1">{"P1&amp;2",#N/A,FALSE,"Contractual";"P3&amp;4",#N/A,FALSE,"Contractual";"P5",#N/A,FALSE,"Contractual";"P6",#N/A,FALSE,"Contractual";"P7&amp;8",#N/A,FALSE,"Contractual"}</definedName>
    <definedName name="grgrgrgr" localSheetId="3" hidden="1">{"P1&amp;2",#N/A,FALSE,"Contractual";"P3&amp;4",#N/A,FALSE,"Contractual";"P5",#N/A,FALSE,"Contractual";"P6",#N/A,FALSE,"Contractual";"P7&amp;8",#N/A,FALSE,"Contractual"}</definedName>
    <definedName name="grgrgrgr" hidden="1">{"P1&amp;2",#N/A,FALSE,"Contractual";"P3&amp;4",#N/A,FALSE,"Contractual";"P5",#N/A,FALSE,"Contractual";"P6",#N/A,FALSE,"Contractual";"P7&amp;8",#N/A,FALSE,"Contractual"}</definedName>
    <definedName name="grgrgtttt" hidden="1">OFFSET(#REF!,1,0)</definedName>
    <definedName name="gththt" hidden="1">OFFSET(#REF!,1,0)</definedName>
    <definedName name="gtrreg" hidden="1">OFFSET(#REF!,1,0)</definedName>
    <definedName name="h" localSheetId="5" hidden="1">{#N/A,#N/A,FALSE,"RegDirs"}</definedName>
    <definedName name="h" localSheetId="2" hidden="1">{#N/A,#N/A,FALSE,"RegDirs"}</definedName>
    <definedName name="h" localSheetId="3" hidden="1">{#N/A,#N/A,FALSE,"RegDirs"}</definedName>
    <definedName name="h" hidden="1">{#N/A,#N/A,FALSE,"RegDirs"}</definedName>
    <definedName name="hello" localSheetId="5" hidden="1">{#N/A,#N/A,FALSE,"RegDirs"}</definedName>
    <definedName name="hello" localSheetId="2" hidden="1">{#N/A,#N/A,FALSE,"RegDirs"}</definedName>
    <definedName name="hello" localSheetId="3" hidden="1">{#N/A,#N/A,FALSE,"RegDirs"}</definedName>
    <definedName name="hello" hidden="1">{#N/A,#N/A,FALSE,"RegDirs"}</definedName>
    <definedName name="HGS" localSheetId="5" hidden="1">{#N/A,#N/A,FALSE,"Summary";#N/A,#N/A,FALSE,"Retail";#N/A,#N/A,FALSE,"Ret Sensitivity";#N/A,#N/A,FALSE,"Manufacturing";#N/A,#N/A,FALSE,"Man Sensitivity";#N/A,#N/A,FALSE,"Ops UK &amp; I HO";#N/A,#N/A,FALSE,"UK &amp; I HO sensitivity "}</definedName>
    <definedName name="HGS" localSheetId="2" hidden="1">{#N/A,#N/A,FALSE,"Summary";#N/A,#N/A,FALSE,"Retail";#N/A,#N/A,FALSE,"Ret Sensitivity";#N/A,#N/A,FALSE,"Manufacturing";#N/A,#N/A,FALSE,"Man Sensitivity";#N/A,#N/A,FALSE,"Ops UK &amp; I HO";#N/A,#N/A,FALSE,"UK &amp; I HO sensitivity "}</definedName>
    <definedName name="HGS" localSheetId="3" hidden="1">{#N/A,#N/A,FALSE,"Summary";#N/A,#N/A,FALSE,"Retail";#N/A,#N/A,FALSE,"Ret Sensitivity";#N/A,#N/A,FALSE,"Manufacturing";#N/A,#N/A,FALSE,"Man Sensitivity";#N/A,#N/A,FALSE,"Ops UK &amp; I HO";#N/A,#N/A,FALSE,"UK &amp; I HO sensitivity "}</definedName>
    <definedName name="HGS" hidden="1">{#N/A,#N/A,FALSE,"Summary";#N/A,#N/A,FALSE,"Retail";#N/A,#N/A,FALSE,"Ret Sensitivity";#N/A,#N/A,FALSE,"Manufacturing";#N/A,#N/A,FALSE,"Man Sensitivity";#N/A,#N/A,FALSE,"Ops UK &amp; I HO";#N/A,#N/A,FALSE,"UK &amp; I HO sensitivity "}</definedName>
    <definedName name="HRAsp1" localSheetId="6">#REF!</definedName>
    <definedName name="HRAsp1" localSheetId="8">#REF!</definedName>
    <definedName name="HRAsp1" localSheetId="7">#REF!</definedName>
    <definedName name="HRAsp1">#REF!</definedName>
    <definedName name="HRAsp10" localSheetId="6">#REF!</definedName>
    <definedName name="HRAsp10" localSheetId="8">#REF!</definedName>
    <definedName name="HRAsp10" localSheetId="7">#REF!</definedName>
    <definedName name="HRAsp10">#REF!</definedName>
    <definedName name="HRAsp2" localSheetId="6">#REF!</definedName>
    <definedName name="HRAsp2" localSheetId="8">#REF!</definedName>
    <definedName name="HRAsp2" localSheetId="7">#REF!</definedName>
    <definedName name="HRAsp2">#REF!</definedName>
    <definedName name="HRAsp3" localSheetId="6">#REF!</definedName>
    <definedName name="HRAsp3" localSheetId="8">#REF!</definedName>
    <definedName name="HRAsp3" localSheetId="7">#REF!</definedName>
    <definedName name="HRAsp3">#REF!</definedName>
    <definedName name="HRAsp4" localSheetId="6">#REF!</definedName>
    <definedName name="HRAsp4" localSheetId="8">#REF!</definedName>
    <definedName name="HRAsp4" localSheetId="7">#REF!</definedName>
    <definedName name="HRAsp4">#REF!</definedName>
    <definedName name="HRAsp5" localSheetId="6">#REF!</definedName>
    <definedName name="HRAsp5" localSheetId="8">#REF!</definedName>
    <definedName name="HRAsp5" localSheetId="7">#REF!</definedName>
    <definedName name="HRAsp5">#REF!</definedName>
    <definedName name="HRAsp6" localSheetId="6">#REF!</definedName>
    <definedName name="HRAsp6" localSheetId="8">#REF!</definedName>
    <definedName name="HRAsp6" localSheetId="7">#REF!</definedName>
    <definedName name="HRAsp6">#REF!</definedName>
    <definedName name="HRAsp7" localSheetId="6">#REF!</definedName>
    <definedName name="HRAsp7" localSheetId="8">#REF!</definedName>
    <definedName name="HRAsp7" localSheetId="7">#REF!</definedName>
    <definedName name="HRAsp7">#REF!</definedName>
    <definedName name="HRAsp8" localSheetId="6">#REF!</definedName>
    <definedName name="HRAsp8" localSheetId="8">#REF!</definedName>
    <definedName name="HRAsp8" localSheetId="7">#REF!</definedName>
    <definedName name="HRAsp8">#REF!</definedName>
    <definedName name="HRAsp9" localSheetId="6">#REF!</definedName>
    <definedName name="HRAsp9" localSheetId="8">#REF!</definedName>
    <definedName name="HRAsp9" localSheetId="7">#REF!</definedName>
    <definedName name="HRAsp9">#REF!</definedName>
    <definedName name="HRsub" localSheetId="6">#REF!</definedName>
    <definedName name="HRsub" localSheetId="8">#REF!</definedName>
    <definedName name="HRsub" localSheetId="7">#REF!</definedName>
    <definedName name="HRsub">#REF!</definedName>
    <definedName name="HRsubCore" localSheetId="6">#REF!</definedName>
    <definedName name="HRsubCore" localSheetId="8">#REF!</definedName>
    <definedName name="HRsubCore" localSheetId="7">#REF!</definedName>
    <definedName name="HRsubCore">#REF!</definedName>
    <definedName name="HTML_CodePage" hidden="1">950</definedName>
    <definedName name="HTML_Control" localSheetId="5" hidden="1">{"'Sheet1'!$L$16"}</definedName>
    <definedName name="HTML_Control" localSheetId="2"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5" hidden="1">{"'Sheet1'!$L$16"}</definedName>
    <definedName name="huy" localSheetId="2" hidden="1">{"'Sheet1'!$L$16"}</definedName>
    <definedName name="huy" localSheetId="3" hidden="1">{"'Sheet1'!$L$16"}</definedName>
    <definedName name="huy" hidden="1">{"'Sheet1'!$L$16"}</definedName>
    <definedName name="hvb" localSheetId="5" hidden="1">{"page1",#N/A,FALSE,"Model";"page2",#N/A,FALSE,"Model";"page3",#N/A,FALSE,"Model";"page4",#N/A,FALSE,"Model";"page5",#N/A,FALSE,"Model";"page6",#N/A,FALSE,"Model";"page7",#N/A,FALSE,"Model";"page8",#N/A,FALSE,"Model";"page9",#N/A,FALSE,"Model";"page10",#N/A,FALSE,"Model";"page11",#N/A,FALSE,"Model";"page12",#N/A,FALSE,"Model";"page13",#N/A,FALSE,"Model"}</definedName>
    <definedName name="hvb" localSheetId="2" hidden="1">{"page1",#N/A,FALSE,"Model";"page2",#N/A,FALSE,"Model";"page3",#N/A,FALSE,"Model";"page4",#N/A,FALSE,"Model";"page5",#N/A,FALSE,"Model";"page6",#N/A,FALSE,"Model";"page7",#N/A,FALSE,"Model";"page8",#N/A,FALSE,"Model";"page9",#N/A,FALSE,"Model";"page10",#N/A,FALSE,"Model";"page11",#N/A,FALSE,"Model";"page12",#N/A,FALSE,"Model";"page13",#N/A,FALSE,"Model"}</definedName>
    <definedName name="hvb" localSheetId="3" hidden="1">{"page1",#N/A,FALSE,"Model";"page2",#N/A,FALSE,"Model";"page3",#N/A,FALSE,"Model";"page4",#N/A,FALSE,"Model";"page5",#N/A,FALSE,"Model";"page6",#N/A,FALSE,"Model";"page7",#N/A,FALSE,"Model";"page8",#N/A,FALSE,"Model";"page9",#N/A,FALSE,"Model";"page10",#N/A,FALSE,"Model";"page11",#N/A,FALSE,"Model";"page12",#N/A,FALSE,"Model";"page13",#N/A,FALSE,"Model"}</definedName>
    <definedName name="hvb" hidden="1">{"page1",#N/A,FALSE,"Model";"page2",#N/A,FALSE,"Model";"page3",#N/A,FALSE,"Model";"page4",#N/A,FALSE,"Model";"page5",#N/A,FALSE,"Model";"page6",#N/A,FALSE,"Model";"page7",#N/A,FALSE,"Model";"page8",#N/A,FALSE,"Model";"page9",#N/A,FALSE,"Model";"page10",#N/A,FALSE,"Model";"page11",#N/A,FALSE,"Model";"page12",#N/A,FALSE,"Model";"page13",#N/A,FALSE,"Model"}</definedName>
    <definedName name="hvf">#REF!</definedName>
    <definedName name="hyhth" hidden="1">#REF!</definedName>
    <definedName name="hyth" hidden="1">#REF!</definedName>
    <definedName name="IA" localSheetId="6">#REF!</definedName>
    <definedName name="IA" localSheetId="8">#REF!</definedName>
    <definedName name="IA" localSheetId="7">#REF!</definedName>
    <definedName name="IA">#REF!</definedName>
    <definedName name="ICP">[7]Dimensions!$M$2:$M$8</definedName>
    <definedName name="ICP_DIM">[7]Control!$I$62</definedName>
    <definedName name="ID_Border">'[7]MI Styles'!$G$3:$G$9</definedName>
    <definedName name="ID_CellColour">'[7]MI Styles'!$G$10:$G$11</definedName>
    <definedName name="ID_Decimal">'[7]MI Styles'!$G$15:$G$16</definedName>
    <definedName name="ID_FontColour">'[7]MI Styles'!$G$20</definedName>
    <definedName name="ID_FontType">'[7]MI Styles'!$G$12:$G$14</definedName>
    <definedName name="ID_Percentage">'[7]MI Styles'!$G$17:$G$19</definedName>
    <definedName name="iequwbg" localSheetId="5"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2" hidden="1">{"page1",#N/A,FALSE,"Model";"page2",#N/A,FALSE,"Model";"page3",#N/A,FALSE,"Model";"page4",#N/A,FALSE,"Model";"page5",#N/A,FALSE,"Model";"page6",#N/A,FALSE,"Model";"page7",#N/A,FALSE,"Model";"page8",#N/A,FALSE,"Model";"page9",#N/A,FALSE,"Model";"page10",#N/A,FALSE,"Model";"page11",#N/A,FALSE,"Model";"page12",#N/A,FALSE,"Model";"page13",#N/A,FALSE,"Model"}</definedName>
    <definedName name="iequwbg" localSheetId="3" hidden="1">{"page1",#N/A,FALSE,"Model";"page2",#N/A,FALSE,"Model";"page3",#N/A,FALSE,"Model";"page4",#N/A,FALSE,"Model";"page5",#N/A,FALSE,"Model";"page6",#N/A,FALSE,"Model";"page7",#N/A,FALSE,"Model";"page8",#N/A,FALSE,"Model";"page9",#N/A,FALSE,"Model";"page10",#N/A,FALSE,"Model";"page11",#N/A,FALSE,"Model";"page12",#N/A,FALSE,"Model";"page13",#N/A,FALSE,"Model"}</definedName>
    <definedName name="iequwbg" hidden="1">{"page1",#N/A,FALSE,"Model";"page2",#N/A,FALSE,"Model";"page3",#N/A,FALSE,"Model";"page4",#N/A,FALSE,"Model";"page5",#N/A,FALSE,"Model";"page6",#N/A,FALSE,"Model";"page7",#N/A,FALSE,"Model";"page8",#N/A,FALSE,"Model";"page9",#N/A,FALSE,"Model";"page10",#N/A,FALSE,"Model";"page11",#N/A,FALSE,"Model";"page12",#N/A,FALSE,"Model";"page13",#N/A,FALSE,"Model"}</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FFO_REUT" hidden="1">"c3843"</definedName>
    <definedName name="IQ_EST_FFO_DIFF_REUT" hidden="1">"c3890"</definedName>
    <definedName name="IQ_EST_FFO_SURPRISE_PERCENT_REUT" hidden="1">"c3891"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STDDEV_EST_REUT" hidden="1">"c3842"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41387.6792708333</definedName>
    <definedName name="IQ_NAV_ACT_OR_EST" hidden="1">"c2225"</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DAY" hidden="1">"c1822"</definedName>
    <definedName name="IQ_PERCENT_CHANGE_EST_FFO_DAY_CIQ" hidden="1">"c3764"</definedName>
    <definedName name="IQ_PERCENT_CHANGE_EST_FFO_DAY_REUT" hidden="1">"c3933"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WEEK" hidden="1">"c1823"</definedName>
    <definedName name="IQ_PERCENT_CHANGE_EST_FFO_WEEK_CIQ" hidden="1">"c3795"</definedName>
    <definedName name="IQ_PERCENT_CHANGE_EST_FFO_WEEK_REUT" hidden="1">"c3964"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"11/15/2006 11:59:13 AM"</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hidden="1">#REF!,#REF!,#REF!,#REF!,#REF!,#REF!,#REF!</definedName>
    <definedName name="jaap" localSheetId="5" hidden="1">{"page1",#N/A,FALSE,"Model";"page2",#N/A,FALSE,"Model";"page3",#N/A,FALSE,"Model";"page4",#N/A,FALSE,"Model";"page5",#N/A,FALSE,"Model";"page6",#N/A,FALSE,"Model";"page7",#N/A,FALSE,"Model";"page8",#N/A,FALSE,"Model";"page9",#N/A,FALSE,"Model";"page10",#N/A,FALSE,"Model";"page11",#N/A,FALSE,"Model";"page12",#N/A,FALSE,"Model";"page13",#N/A,FALSE,"Model"}</definedName>
    <definedName name="jaap" localSheetId="2" hidden="1">{"page1",#N/A,FALSE,"Model";"page2",#N/A,FALSE,"Model";"page3",#N/A,FALSE,"Model";"page4",#N/A,FALSE,"Model";"page5",#N/A,FALSE,"Model";"page6",#N/A,FALSE,"Model";"page7",#N/A,FALSE,"Model";"page8",#N/A,FALSE,"Model";"page9",#N/A,FALSE,"Model";"page10",#N/A,FALSE,"Model";"page11",#N/A,FALSE,"Model";"page12",#N/A,FALSE,"Model";"page13",#N/A,FALSE,"Model"}</definedName>
    <definedName name="jaap" localSheetId="3" hidden="1">{"page1",#N/A,FALSE,"Model";"page2",#N/A,FALSE,"Model";"page3",#N/A,FALSE,"Model";"page4",#N/A,FALSE,"Model";"page5",#N/A,FALSE,"Model";"page6",#N/A,FALSE,"Model";"page7",#N/A,FALSE,"Model";"page8",#N/A,FALSE,"Model";"page9",#N/A,FALSE,"Model";"page10",#N/A,FALSE,"Model";"page11",#N/A,FALSE,"Model";"page12",#N/A,FALSE,"Model";"page13",#N/A,FALSE,"Model"}</definedName>
    <definedName name="jaap" hidden="1">{"page1",#N/A,FALSE,"Model";"page2",#N/A,FALSE,"Model";"page3",#N/A,FALSE,"Model";"page4",#N/A,FALSE,"Model";"page5",#N/A,FALSE,"Model";"page6",#N/A,FALSE,"Model";"page7",#N/A,FALSE,"Model";"page8",#N/A,FALSE,"Model";"page9",#N/A,FALSE,"Model";"page10",#N/A,FALSE,"Model";"page11",#N/A,FALSE,"Model";"page12",#N/A,FALSE,"Model";"page13",#N/A,FALSE,"Model"}</definedName>
    <definedName name="jbdf" localSheetId="5" hidden="1">{"page1",#N/A,FALSE,"Model";"page2",#N/A,FALSE,"Model";"page3",#N/A,FALSE,"Model";"page4",#N/A,FALSE,"Model";"page5",#N/A,FALSE,"Model";"page6",#N/A,FALSE,"Model";"page7",#N/A,FALSE,"Model";"page8",#N/A,FALSE,"Model";"page9",#N/A,FALSE,"Model";"page10",#N/A,FALSE,"Model";"page11",#N/A,FALSE,"Model";"page12",#N/A,FALSE,"Model";"page13",#N/A,FALSE,"Model"}</definedName>
    <definedName name="jbdf" localSheetId="2" hidden="1">{"page1",#N/A,FALSE,"Model";"page2",#N/A,FALSE,"Model";"page3",#N/A,FALSE,"Model";"page4",#N/A,FALSE,"Model";"page5",#N/A,FALSE,"Model";"page6",#N/A,FALSE,"Model";"page7",#N/A,FALSE,"Model";"page8",#N/A,FALSE,"Model";"page9",#N/A,FALSE,"Model";"page10",#N/A,FALSE,"Model";"page11",#N/A,FALSE,"Model";"page12",#N/A,FALSE,"Model";"page13",#N/A,FALSE,"Model"}</definedName>
    <definedName name="jbdf" localSheetId="3" hidden="1">{"page1",#N/A,FALSE,"Model";"page2",#N/A,FALSE,"Model";"page3",#N/A,FALSE,"Model";"page4",#N/A,FALSE,"Model";"page5",#N/A,FALSE,"Model";"page6",#N/A,FALSE,"Model";"page7",#N/A,FALSE,"Model";"page8",#N/A,FALSE,"Model";"page9",#N/A,FALSE,"Model";"page10",#N/A,FALSE,"Model";"page11",#N/A,FALSE,"Model";"page12",#N/A,FALSE,"Model";"page13",#N/A,FALSE,"Model"}</definedName>
    <definedName name="jbdf" hidden="1">{"page1",#N/A,FALSE,"Model";"page2",#N/A,FALSE,"Model";"page3",#N/A,FALSE,"Model";"page4",#N/A,FALSE,"Model";"page5",#N/A,FALSE,"Model";"page6",#N/A,FALSE,"Model";"page7",#N/A,FALSE,"Model";"page8",#N/A,FALSE,"Model";"page9",#N/A,FALSE,"Model";"page10",#N/A,FALSE,"Model";"page11",#N/A,FALSE,"Model";"page12",#N/A,FALSE,"Model";"page13",#N/A,FALSE,"Model"}</definedName>
    <definedName name="jdabn" localSheetId="5" hidden="1">{"page1",#N/A,FALSE,"Model";"page2",#N/A,FALSE,"Model";"page3",#N/A,FALSE,"Model";"page4",#N/A,FALSE,"Model";"page5",#N/A,FALSE,"Model";"page6",#N/A,FALSE,"Model";"page7",#N/A,FALSE,"Model";"page8",#N/A,FALSE,"Model";"page9",#N/A,FALSE,"Model";"page10",#N/A,FALSE,"Model";"page11",#N/A,FALSE,"Model";"page12",#N/A,FALSE,"Model";"page13",#N/A,FALSE,"Model"}</definedName>
    <definedName name="jdabn" localSheetId="2" hidden="1">{"page1",#N/A,FALSE,"Model";"page2",#N/A,FALSE,"Model";"page3",#N/A,FALSE,"Model";"page4",#N/A,FALSE,"Model";"page5",#N/A,FALSE,"Model";"page6",#N/A,FALSE,"Model";"page7",#N/A,FALSE,"Model";"page8",#N/A,FALSE,"Model";"page9",#N/A,FALSE,"Model";"page10",#N/A,FALSE,"Model";"page11",#N/A,FALSE,"Model";"page12",#N/A,FALSE,"Model";"page13",#N/A,FALSE,"Model"}</definedName>
    <definedName name="jdabn" localSheetId="3" hidden="1">{"page1",#N/A,FALSE,"Model";"page2",#N/A,FALSE,"Model";"page3",#N/A,FALSE,"Model";"page4",#N/A,FALSE,"Model";"page5",#N/A,FALSE,"Model";"page6",#N/A,FALSE,"Model";"page7",#N/A,FALSE,"Model";"page8",#N/A,FALSE,"Model";"page9",#N/A,FALSE,"Model";"page10",#N/A,FALSE,"Model";"page11",#N/A,FALSE,"Model";"page12",#N/A,FALSE,"Model";"page13",#N/A,FALSE,"Model"}</definedName>
    <definedName name="jdabn"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5"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2" hidden="1">{"page1",#N/A,FALSE,"Model";"page2",#N/A,FALSE,"Model";"page3",#N/A,FALSE,"Model";"page4",#N/A,FALSE,"Model";"page5",#N/A,FALSE,"Model";"page6",#N/A,FALSE,"Model";"page7",#N/A,FALSE,"Model";"page8",#N/A,FALSE,"Model";"page9",#N/A,FALSE,"Model";"page10",#N/A,FALSE,"Model";"page11",#N/A,FALSE,"Model";"page12",#N/A,FALSE,"Model";"page13",#N/A,FALSE,"Model"}</definedName>
    <definedName name="jdfnhb" localSheetId="3" hidden="1">{"page1",#N/A,FALSE,"Model";"page2",#N/A,FALSE,"Model";"page3",#N/A,FALSE,"Model";"page4",#N/A,FALSE,"Model";"page5",#N/A,FALSE,"Model";"page6",#N/A,FALSE,"Model";"page7",#N/A,FALSE,"Model";"page8",#N/A,FALSE,"Model";"page9",#N/A,FALSE,"Model";"page10",#N/A,FALSE,"Model";"page11",#N/A,FALSE,"Model";"page12",#N/A,FALSE,"Model";"page13",#N/A,FALSE,"Model"}</definedName>
    <definedName name="jdfnhb" hidden="1">{"page1",#N/A,FALSE,"Model";"page2",#N/A,FALSE,"Model";"page3",#N/A,FALSE,"Model";"page4",#N/A,FALSE,"Model";"page5",#N/A,FALSE,"Model";"page6",#N/A,FALSE,"Model";"page7",#N/A,FALSE,"Model";"page8",#N/A,FALSE,"Model";"page9",#N/A,FALSE,"Model";"page10",#N/A,FALSE,"Model";"page11",#N/A,FALSE,"Model";"page12",#N/A,FALSE,"Model";"page13",#N/A,FALSE,"Model"}</definedName>
    <definedName name="jdvb" localSheetId="5" hidden="1">{"page1",#N/A,FALSE,"Model";"page2",#N/A,FALSE,"Model";"page3",#N/A,FALSE,"Model";"page4",#N/A,FALSE,"Model";"page5",#N/A,FALSE,"Model";"page6",#N/A,FALSE,"Model";"page7",#N/A,FALSE,"Model";"page8",#N/A,FALSE,"Model";"page9",#N/A,FALSE,"Model";"page10",#N/A,FALSE,"Model";"page11",#N/A,FALSE,"Model";"page12",#N/A,FALSE,"Model";"page13",#N/A,FALSE,"Model"}</definedName>
    <definedName name="jdvb" localSheetId="2" hidden="1">{"page1",#N/A,FALSE,"Model";"page2",#N/A,FALSE,"Model";"page3",#N/A,FALSE,"Model";"page4",#N/A,FALSE,"Model";"page5",#N/A,FALSE,"Model";"page6",#N/A,FALSE,"Model";"page7",#N/A,FALSE,"Model";"page8",#N/A,FALSE,"Model";"page9",#N/A,FALSE,"Model";"page10",#N/A,FALSE,"Model";"page11",#N/A,FALSE,"Model";"page12",#N/A,FALSE,"Model";"page13",#N/A,FALSE,"Model"}</definedName>
    <definedName name="jdvb" localSheetId="3" hidden="1">{"page1",#N/A,FALSE,"Model";"page2",#N/A,FALSE,"Model";"page3",#N/A,FALSE,"Model";"page4",#N/A,FALSE,"Model";"page5",#N/A,FALSE,"Model";"page6",#N/A,FALSE,"Model";"page7",#N/A,FALSE,"Model";"page8",#N/A,FALSE,"Model";"page9",#N/A,FALSE,"Model";"page10",#N/A,FALSE,"Model";"page11",#N/A,FALSE,"Model";"page12",#N/A,FALSE,"Model";"page13",#N/A,FALSE,"Model"}</definedName>
    <definedName name="jdvb" hidden="1">{"page1",#N/A,FALSE,"Model";"page2",#N/A,FALSE,"Model";"page3",#N/A,FALSE,"Model";"page4",#N/A,FALSE,"Model";"page5",#N/A,FALSE,"Model";"page6",#N/A,FALSE,"Model";"page7",#N/A,FALSE,"Model";"page8",#N/A,FALSE,"Model";"page9",#N/A,FALSE,"Model";"page10",#N/A,FALSE,"Model";"page11",#N/A,FALSE,"Model";"page12",#N/A,FALSE,"Model";"page13",#N/A,FALSE,"Model"}</definedName>
    <definedName name="jfdnb" localSheetId="5" hidden="1">{"page1",#N/A,FALSE,"Model";"page2",#N/A,FALSE,"Model";"page3",#N/A,FALSE,"Model";"page4",#N/A,FALSE,"Model";"page5",#N/A,FALSE,"Model";"page6",#N/A,FALSE,"Model";"page7",#N/A,FALSE,"Model";"page8",#N/A,FALSE,"Model";"page9",#N/A,FALSE,"Model";"page10",#N/A,FALSE,"Model";"page11",#N/A,FALSE,"Model";"page12",#N/A,FALSE,"Model";"page13",#N/A,FALSE,"Model"}</definedName>
    <definedName name="jfdnb" localSheetId="2" hidden="1">{"page1",#N/A,FALSE,"Model";"page2",#N/A,FALSE,"Model";"page3",#N/A,FALSE,"Model";"page4",#N/A,FALSE,"Model";"page5",#N/A,FALSE,"Model";"page6",#N/A,FALSE,"Model";"page7",#N/A,FALSE,"Model";"page8",#N/A,FALSE,"Model";"page9",#N/A,FALSE,"Model";"page10",#N/A,FALSE,"Model";"page11",#N/A,FALSE,"Model";"page12",#N/A,FALSE,"Model";"page13",#N/A,FALSE,"Model"}</definedName>
    <definedName name="jfdnb" localSheetId="3" hidden="1">{"page1",#N/A,FALSE,"Model";"page2",#N/A,FALSE,"Model";"page3",#N/A,FALSE,"Model";"page4",#N/A,FALSE,"Model";"page5",#N/A,FALSE,"Model";"page6",#N/A,FALSE,"Model";"page7",#N/A,FALSE,"Model";"page8",#N/A,FALSE,"Model";"page9",#N/A,FALSE,"Model";"page10",#N/A,FALSE,"Model";"page11",#N/A,FALSE,"Model";"page12",#N/A,FALSE,"Model";"page13",#N/A,FALSE,"Model"}</definedName>
    <definedName name="jfdnb" hidden="1">{"page1",#N/A,FALSE,"Model";"page2",#N/A,FALSE,"Model";"page3",#N/A,FALSE,"Model";"page4",#N/A,FALSE,"Model";"page5",#N/A,FALSE,"Model";"page6",#N/A,FALSE,"Model";"page7",#N/A,FALSE,"Model";"page8",#N/A,FALSE,"Model";"page9",#N/A,FALSE,"Model";"page10",#N/A,FALSE,"Model";"page11",#N/A,FALSE,"Model";"page12",#N/A,FALSE,"Model";"page13",#N/A,FALSE,"Model"}</definedName>
    <definedName name="jfvb" localSheetId="5" hidden="1">{"page1",#N/A,FALSE,"Model";"page2",#N/A,FALSE,"Model";"page3",#N/A,FALSE,"Model";"page4",#N/A,FALSE,"Model";"page5",#N/A,FALSE,"Model";"page6",#N/A,FALSE,"Model";"page7",#N/A,FALSE,"Model";"page8",#N/A,FALSE,"Model";"page9",#N/A,FALSE,"Model";"page10",#N/A,FALSE,"Model";"page11",#N/A,FALSE,"Model";"page12",#N/A,FALSE,"Model";"page13",#N/A,FALSE,"Model"}</definedName>
    <definedName name="jfvb" localSheetId="2" hidden="1">{"page1",#N/A,FALSE,"Model";"page2",#N/A,FALSE,"Model";"page3",#N/A,FALSE,"Model";"page4",#N/A,FALSE,"Model";"page5",#N/A,FALSE,"Model";"page6",#N/A,FALSE,"Model";"page7",#N/A,FALSE,"Model";"page8",#N/A,FALSE,"Model";"page9",#N/A,FALSE,"Model";"page10",#N/A,FALSE,"Model";"page11",#N/A,FALSE,"Model";"page12",#N/A,FALSE,"Model";"page13",#N/A,FALSE,"Model"}</definedName>
    <definedName name="jfvb" localSheetId="3" hidden="1">{"page1",#N/A,FALSE,"Model";"page2",#N/A,FALSE,"Model";"page3",#N/A,FALSE,"Model";"page4",#N/A,FALSE,"Model";"page5",#N/A,FALSE,"Model";"page6",#N/A,FALSE,"Model";"page7",#N/A,FALSE,"Model";"page8",#N/A,FALSE,"Model";"page9",#N/A,FALSE,"Model";"page10",#N/A,FALSE,"Model";"page11",#N/A,FALSE,"Model";"page12",#N/A,FALSE,"Model";"page13",#N/A,FALSE,"Model"}</definedName>
    <definedName name="jfvb" hidden="1">{"page1",#N/A,FALSE,"Model";"page2",#N/A,FALSE,"Model";"page3",#N/A,FALSE,"Model";"page4",#N/A,FALSE,"Model";"page5",#N/A,FALSE,"Model";"page6",#N/A,FALSE,"Model";"page7",#N/A,FALSE,"Model";"page8",#N/A,FALSE,"Model";"page9",#N/A,FALSE,"Model";"page10",#N/A,FALSE,"Model";"page11",#N/A,FALSE,"Model";"page12",#N/A,FALSE,"Model";"page13",#N/A,FALSE,"Model"}</definedName>
    <definedName name="jhj" hidden="1">#REF!</definedName>
    <definedName name="jjjj" hidden="1">OFFSET(#REF!,1,0)</definedName>
    <definedName name="jjjjjj" localSheetId="5"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2" hidden="1">{"page1",#N/A,FALSE,"Model";"page2",#N/A,FALSE,"Model";"page3",#N/A,FALSE,"Model";"page4",#N/A,FALSE,"Model";"page5",#N/A,FALSE,"Model";"page6",#N/A,FALSE,"Model";"page7",#N/A,FALSE,"Model";"page8",#N/A,FALSE,"Model";"page9",#N/A,FALSE,"Model";"page10",#N/A,FALSE,"Model";"page11",#N/A,FALSE,"Model";"page12",#N/A,FALSE,"Model";"page13",#N/A,FALSE,"Model"}</definedName>
    <definedName name="jjjjjj" localSheetId="3" hidden="1">{"page1",#N/A,FALSE,"Model";"page2",#N/A,FALSE,"Model";"page3",#N/A,FALSE,"Model";"page4",#N/A,FALSE,"Model";"page5",#N/A,FALSE,"Model";"page6",#N/A,FALSE,"Model";"page7",#N/A,FALSE,"Model";"page8",#N/A,FALSE,"Model";"page9",#N/A,FALSE,"Model";"page10",#N/A,FALSE,"Model";"page11",#N/A,FALSE,"Model";"page12",#N/A,FALSE,"Model";"page13",#N/A,FALSE,"Model"}</definedName>
    <definedName name="jjjjjj" hidden="1">{"page1",#N/A,FALSE,"Model";"page2",#N/A,FALSE,"Model";"page3",#N/A,FALSE,"Model";"page4",#N/A,FALSE,"Model";"page5",#N/A,FALSE,"Model";"page6",#N/A,FALSE,"Model";"page7",#N/A,FALSE,"Model";"page8",#N/A,FALSE,"Model";"page9",#N/A,FALSE,"Model";"page10",#N/A,FALSE,"Model";"page11",#N/A,FALSE,"Model";"page12",#N/A,FALSE,"Model";"page13",#N/A,FALSE,"Model"}</definedName>
    <definedName name="jkjer" localSheetId="5" hidden="1">{"'Leverage'!$B$2:$M$418"}</definedName>
    <definedName name="jkjer" localSheetId="2" hidden="1">{"'Leverage'!$B$2:$M$418"}</definedName>
    <definedName name="jkjer" localSheetId="3" hidden="1">{"'Leverage'!$B$2:$M$418"}</definedName>
    <definedName name="jkjer" hidden="1">{"'Leverage'!$B$2:$M$418"}</definedName>
    <definedName name="jsnb" localSheetId="5" hidden="1">{"page1",#N/A,FALSE,"Model";"page2",#N/A,FALSE,"Model";"page3",#N/A,FALSE,"Model";"page4",#N/A,FALSE,"Model";"page5",#N/A,FALSE,"Model";"page6",#N/A,FALSE,"Model";"page7",#N/A,FALSE,"Model";"page8",#N/A,FALSE,"Model";"page9",#N/A,FALSE,"Model";"page10",#N/A,FALSE,"Model";"page11",#N/A,FALSE,"Model";"page12",#N/A,FALSE,"Model";"page13",#N/A,FALSE,"Model"}</definedName>
    <definedName name="jsnb" localSheetId="2" hidden="1">{"page1",#N/A,FALSE,"Model";"page2",#N/A,FALSE,"Model";"page3",#N/A,FALSE,"Model";"page4",#N/A,FALSE,"Model";"page5",#N/A,FALSE,"Model";"page6",#N/A,FALSE,"Model";"page7",#N/A,FALSE,"Model";"page8",#N/A,FALSE,"Model";"page9",#N/A,FALSE,"Model";"page10",#N/A,FALSE,"Model";"page11",#N/A,FALSE,"Model";"page12",#N/A,FALSE,"Model";"page13",#N/A,FALSE,"Model"}</definedName>
    <definedName name="jsnb" localSheetId="3" hidden="1">{"page1",#N/A,FALSE,"Model";"page2",#N/A,FALSE,"Model";"page3",#N/A,FALSE,"Model";"page4",#N/A,FALSE,"Model";"page5",#N/A,FALSE,"Model";"page6",#N/A,FALSE,"Model";"page7",#N/A,FALSE,"Model";"page8",#N/A,FALSE,"Model";"page9",#N/A,FALSE,"Model";"page10",#N/A,FALSE,"Model";"page11",#N/A,FALSE,"Model";"page12",#N/A,FALSE,"Model";"page13",#N/A,FALSE,"Model"}</definedName>
    <definedName name="jsnb" hidden="1">{"page1",#N/A,FALSE,"Model";"page2",#N/A,FALSE,"Model";"page3",#N/A,FALSE,"Model";"page4",#N/A,FALSE,"Model";"page5",#N/A,FALSE,"Model";"page6",#N/A,FALSE,"Model";"page7",#N/A,FALSE,"Model";"page8",#N/A,FALSE,"Model";"page9",#N/A,FALSE,"Model";"page10",#N/A,FALSE,"Model";"page11",#N/A,FALSE,"Model";"page12",#N/A,FALSE,"Model";"page13",#N/A,FALSE,"Model"}</definedName>
    <definedName name="jyjyjty" hidden="1">#REF!</definedName>
    <definedName name="kajdbv" localSheetId="5"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2" hidden="1">{"page1",#N/A,FALSE,"Model";"page2",#N/A,FALSE,"Model";"page3",#N/A,FALSE,"Model";"page4",#N/A,FALSE,"Model";"page5",#N/A,FALSE,"Model";"page6",#N/A,FALSE,"Model";"page7",#N/A,FALSE,"Model";"page8",#N/A,FALSE,"Model";"page9",#N/A,FALSE,"Model";"page10",#N/A,FALSE,"Model";"page11",#N/A,FALSE,"Model";"page12",#N/A,FALSE,"Model";"page13",#N/A,FALSE,"Model"}</definedName>
    <definedName name="kajdbv" localSheetId="3" hidden="1">{"page1",#N/A,FALSE,"Model";"page2",#N/A,FALSE,"Model";"page3",#N/A,FALSE,"Model";"page4",#N/A,FALSE,"Model";"page5",#N/A,FALSE,"Model";"page6",#N/A,FALSE,"Model";"page7",#N/A,FALSE,"Model";"page8",#N/A,FALSE,"Model";"page9",#N/A,FALSE,"Model";"page10",#N/A,FALSE,"Model";"page11",#N/A,FALSE,"Model";"page12",#N/A,FALSE,"Model";"page13",#N/A,FALSE,"Model"}</definedName>
    <definedName name="kajdbv"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5"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2" hidden="1">{"page1",#N/A,FALSE,"Model";"page2",#N/A,FALSE,"Model";"page3",#N/A,FALSE,"Model";"page4",#N/A,FALSE,"Model";"page5",#N/A,FALSE,"Model";"page6",#N/A,FALSE,"Model";"page7",#N/A,FALSE,"Model";"page8",#N/A,FALSE,"Model";"page9",#N/A,FALSE,"Model";"page10",#N/A,FALSE,"Model";"page11",#N/A,FALSE,"Model";"page12",#N/A,FALSE,"Model";"page13",#N/A,FALSE,"Model"}</definedName>
    <definedName name="kdsjnb" localSheetId="3" hidden="1">{"page1",#N/A,FALSE,"Model";"page2",#N/A,FALSE,"Model";"page3",#N/A,FALSE,"Model";"page4",#N/A,FALSE,"Model";"page5",#N/A,FALSE,"Model";"page6",#N/A,FALSE,"Model";"page7",#N/A,FALSE,"Model";"page8",#N/A,FALSE,"Model";"page9",#N/A,FALSE,"Model";"page10",#N/A,FALSE,"Model";"page11",#N/A,FALSE,"Model";"page12",#N/A,FALSE,"Model";"page13",#N/A,FALSE,"Model"}</definedName>
    <definedName name="kdsjnb"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5"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2" hidden="1">{"page1",#N/A,FALSE,"Model";"page2",#N/A,FALSE,"Model";"page3",#N/A,FALSE,"Model";"page4",#N/A,FALSE,"Model";"page5",#N/A,FALSE,"Model";"page6",#N/A,FALSE,"Model";"page7",#N/A,FALSE,"Model";"page8",#N/A,FALSE,"Model";"page9",#N/A,FALSE,"Model";"page10",#N/A,FALSE,"Model";"page11",#N/A,FALSE,"Model";"page12",#N/A,FALSE,"Model";"page13",#N/A,FALSE,"Model"}</definedName>
    <definedName name="keajhvbr" localSheetId="3" hidden="1">{"page1",#N/A,FALSE,"Model";"page2",#N/A,FALSE,"Model";"page3",#N/A,FALSE,"Model";"page4",#N/A,FALSE,"Model";"page5",#N/A,FALSE,"Model";"page6",#N/A,FALSE,"Model";"page7",#N/A,FALSE,"Model";"page8",#N/A,FALSE,"Model";"page9",#N/A,FALSE,"Model";"page10",#N/A,FALSE,"Model";"page11",#N/A,FALSE,"Model";"page12",#N/A,FALSE,"Model";"page13",#N/A,FALSE,"Model"}</definedName>
    <definedName name="keajhvbr"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5"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2" hidden="1">{"page1",#N/A,FALSE,"Model";"page2",#N/A,FALSE,"Model";"page3",#N/A,FALSE,"Model";"page4",#N/A,FALSE,"Model";"page5",#N/A,FALSE,"Model";"page6",#N/A,FALSE,"Model";"page7",#N/A,FALSE,"Model";"page8",#N/A,FALSE,"Model";"page9",#N/A,FALSE,"Model";"page10",#N/A,FALSE,"Model";"page11",#N/A,FALSE,"Model";"page12",#N/A,FALSE,"Model";"page13",#N/A,FALSE,"Model"}</definedName>
    <definedName name="keyrbf" localSheetId="3" hidden="1">{"page1",#N/A,FALSE,"Model";"page2",#N/A,FALSE,"Model";"page3",#N/A,FALSE,"Model";"page4",#N/A,FALSE,"Model";"page5",#N/A,FALSE,"Model";"page6",#N/A,FALSE,"Model";"page7",#N/A,FALSE,"Model";"page8",#N/A,FALSE,"Model";"page9",#N/A,FALSE,"Model";"page10",#N/A,FALSE,"Model";"page11",#N/A,FALSE,"Model";"page12",#N/A,FALSE,"Model";"page13",#N/A,FALSE,"Model"}</definedName>
    <definedName name="keyrbf"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5"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2" hidden="1">{"page1",#N/A,FALSE,"Model";"page2",#N/A,FALSE,"Model";"page3",#N/A,FALSE,"Model";"page4",#N/A,FALSE,"Model";"page5",#N/A,FALSE,"Model";"page6",#N/A,FALSE,"Model";"page7",#N/A,FALSE,"Model";"page8",#N/A,FALSE,"Model";"page9",#N/A,FALSE,"Model";"page10",#N/A,FALSE,"Model";"page11",#N/A,FALSE,"Model";"page12",#N/A,FALSE,"Model";"page13",#N/A,FALSE,"Model"}</definedName>
    <definedName name="kjadbv" localSheetId="3" hidden="1">{"page1",#N/A,FALSE,"Model";"page2",#N/A,FALSE,"Model";"page3",#N/A,FALSE,"Model";"page4",#N/A,FALSE,"Model";"page5",#N/A,FALSE,"Model";"page6",#N/A,FALSE,"Model";"page7",#N/A,FALSE,"Model";"page8",#N/A,FALSE,"Model";"page9",#N/A,FALSE,"Model";"page10",#N/A,FALSE,"Model";"page11",#N/A,FALSE,"Model";"page12",#N/A,FALSE,"Model";"page13",#N/A,FALSE,"Model"}</definedName>
    <definedName name="kjadbv"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af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afnb" hidden="1">{"page1",#N/A,FALSE,"Model";"page2",#N/A,FALSE,"Model";"page3",#N/A,FALSE,"Model";"page4",#N/A,FALSE,"Model";"page5",#N/A,FALSE,"Model";"page6",#N/A,FALSE,"Model";"page7",#N/A,FALSE,"Model";"page8",#N/A,FALSE,"Model";"page9",#N/A,FALSE,"Model";"page10",#N/A,FALSE,"Model";"page11",#N/A,FALSE,"Model";"page12",#N/A,FALSE,"Model";"page13",#N/A,FALSE,"Model"}</definedName>
    <definedName name="kjdnb" localSheetId="5" hidden="1">{"page1",#N/A,FALSE,"Model";"page2",#N/A,FALSE,"Model";"page3",#N/A,FALSE,"Model";"page4",#N/A,FALSE,"Model";"page5",#N/A,FALSE,"Model";"page6",#N/A,FALSE,"Model";"page7",#N/A,FALSE,"Model";"page8",#N/A,FALSE,"Model";"page9",#N/A,FALSE,"Model";"page10",#N/A,FALSE,"Model";"page11",#N/A,FALSE,"Model";"page12",#N/A,FALSE,"Model";"page13",#N/A,FALSE,"Model"}</definedName>
    <definedName name="kjdnb" localSheetId="2" hidden="1">{"page1",#N/A,FALSE,"Model";"page2",#N/A,FALSE,"Model";"page3",#N/A,FALSE,"Model";"page4",#N/A,FALSE,"Model";"page5",#N/A,FALSE,"Model";"page6",#N/A,FALSE,"Model";"page7",#N/A,FALSE,"Model";"page8",#N/A,FALSE,"Model";"page9",#N/A,FALSE,"Model";"page10",#N/A,FALSE,"Model";"page11",#N/A,FALSE,"Model";"page12",#N/A,FALSE,"Model";"page13",#N/A,FALSE,"Model"}</definedName>
    <definedName name="kjdnb" localSheetId="3" hidden="1">{"page1",#N/A,FALSE,"Model";"page2",#N/A,FALSE,"Model";"page3",#N/A,FALSE,"Model";"page4",#N/A,FALSE,"Model";"page5",#N/A,FALSE,"Model";"page6",#N/A,FALSE,"Model";"page7",#N/A,FALSE,"Model";"page8",#N/A,FALSE,"Model";"page9",#N/A,FALSE,"Model";"page10",#N/A,FALSE,"Model";"page11",#N/A,FALSE,"Model";"page12",#N/A,FALSE,"Model";"page13",#N/A,FALSE,"Model"}</definedName>
    <definedName name="kjdnb" hidden="1">{"page1",#N/A,FALSE,"Model";"page2",#N/A,FALSE,"Model";"page3",#N/A,FALSE,"Model";"page4",#N/A,FALSE,"Model";"page5",#N/A,FALSE,"Model";"page6",#N/A,FALSE,"Model";"page7",#N/A,FALSE,"Model";"page8",#N/A,FALSE,"Model";"page9",#N/A,FALSE,"Model";"page10",#N/A,FALSE,"Model";"page11",#N/A,FALSE,"Model";"page12",#N/A,FALSE,"Model";"page13",#N/A,FALSE,"Model"}</definedName>
    <definedName name="kjfd" localSheetId="5" hidden="1">{"page1",#N/A,FALSE,"Model";"page2",#N/A,FALSE,"Model";"page3",#N/A,FALSE,"Model";"page4",#N/A,FALSE,"Model";"page5",#N/A,FALSE,"Model";"page6",#N/A,FALSE,"Model";"page7",#N/A,FALSE,"Model";"page8",#N/A,FALSE,"Model";"page9",#N/A,FALSE,"Model";"page10",#N/A,FALSE,"Model";"page11",#N/A,FALSE,"Model";"page12",#N/A,FALSE,"Model";"page13",#N/A,FALSE,"Model"}</definedName>
    <definedName name="kjfd" localSheetId="2" hidden="1">{"page1",#N/A,FALSE,"Model";"page2",#N/A,FALSE,"Model";"page3",#N/A,FALSE,"Model";"page4",#N/A,FALSE,"Model";"page5",#N/A,FALSE,"Model";"page6",#N/A,FALSE,"Model";"page7",#N/A,FALSE,"Model";"page8",#N/A,FALSE,"Model";"page9",#N/A,FALSE,"Model";"page10",#N/A,FALSE,"Model";"page11",#N/A,FALSE,"Model";"page12",#N/A,FALSE,"Model";"page13",#N/A,FALSE,"Model"}</definedName>
    <definedName name="kjfd" localSheetId="3" hidden="1">{"page1",#N/A,FALSE,"Model";"page2",#N/A,FALSE,"Model";"page3",#N/A,FALSE,"Model";"page4",#N/A,FALSE,"Model";"page5",#N/A,FALSE,"Model";"page6",#N/A,FALSE,"Model";"page7",#N/A,FALSE,"Model";"page8",#N/A,FALSE,"Model";"page9",#N/A,FALSE,"Model";"page10",#N/A,FALSE,"Model";"page11",#N/A,FALSE,"Model";"page12",#N/A,FALSE,"Model";"page13",#N/A,FALSE,"Model"}</definedName>
    <definedName name="kjfd" hidden="1">{"page1",#N/A,FALSE,"Model";"page2",#N/A,FALSE,"Model";"page3",#N/A,FALSE,"Model";"page4",#N/A,FALSE,"Model";"page5",#N/A,FALSE,"Model";"page6",#N/A,FALSE,"Model";"page7",#N/A,FALSE,"Model";"page8",#N/A,FALSE,"Model";"page9",#N/A,FALSE,"Model";"page10",#N/A,FALSE,"Model";"page11",#N/A,FALSE,"Model";"page12",#N/A,FALSE,"Model";"page13",#N/A,FALSE,"Model"}</definedName>
    <definedName name="kljlj" localSheetId="5" hidden="1">{"'Sheet1'!$L$16"}</definedName>
    <definedName name="kljlj" localSheetId="2" hidden="1">{"'Sheet1'!$L$16"}</definedName>
    <definedName name="kljlj" localSheetId="3" hidden="1">{"'Sheet1'!$L$16"}</definedName>
    <definedName name="kljlj" hidden="1">{"'Sheet1'!$L$16"}</definedName>
    <definedName name="kop" localSheetId="5" hidden="1">{"BALSHEET",#N/A,FALSE,"Sheet1";"PLAC",#N/A,FALSE,"Sheet1";"PLAC2",#N/A,FALSE,"Sheet1"}</definedName>
    <definedName name="kop" localSheetId="2" hidden="1">{"BALSHEET",#N/A,FALSE,"Sheet1";"PLAC",#N/A,FALSE,"Sheet1";"PLAC2",#N/A,FALSE,"Sheet1"}</definedName>
    <definedName name="kop" localSheetId="3" hidden="1">{"BALSHEET",#N/A,FALSE,"Sheet1";"PLAC",#N/A,FALSE,"Sheet1";"PLAC2",#N/A,FALSE,"Sheet1"}</definedName>
    <definedName name="kop" hidden="1">{"BALSHEET",#N/A,FALSE,"Sheet1";"PLAC",#N/A,FALSE,"Sheet1";"PLAC2",#N/A,FALSE,"Sheet1"}</definedName>
    <definedName name="krenb" localSheetId="5" hidden="1">{"page1",#N/A,FALSE,"Model";"page2",#N/A,FALSE,"Model";"page3",#N/A,FALSE,"Model";"page4",#N/A,FALSE,"Model";"page5",#N/A,FALSE,"Model";"page6",#N/A,FALSE,"Model";"page7",#N/A,FALSE,"Model";"page8",#N/A,FALSE,"Model";"page9",#N/A,FALSE,"Model";"page10",#N/A,FALSE,"Model";"page11",#N/A,FALSE,"Model";"page12",#N/A,FALSE,"Model";"page13",#N/A,FALSE,"Model"}</definedName>
    <definedName name="krenb" localSheetId="2" hidden="1">{"page1",#N/A,FALSE,"Model";"page2",#N/A,FALSE,"Model";"page3",#N/A,FALSE,"Model";"page4",#N/A,FALSE,"Model";"page5",#N/A,FALSE,"Model";"page6",#N/A,FALSE,"Model";"page7",#N/A,FALSE,"Model";"page8",#N/A,FALSE,"Model";"page9",#N/A,FALSE,"Model";"page10",#N/A,FALSE,"Model";"page11",#N/A,FALSE,"Model";"page12",#N/A,FALSE,"Model";"page13",#N/A,FALSE,"Model"}</definedName>
    <definedName name="krenb" localSheetId="3" hidden="1">{"page1",#N/A,FALSE,"Model";"page2",#N/A,FALSE,"Model";"page3",#N/A,FALSE,"Model";"page4",#N/A,FALSE,"Model";"page5",#N/A,FALSE,"Model";"page6",#N/A,FALSE,"Model";"page7",#N/A,FALSE,"Model";"page8",#N/A,FALSE,"Model";"page9",#N/A,FALSE,"Model";"page10",#N/A,FALSE,"Model";"page11",#N/A,FALSE,"Model";"page12",#N/A,FALSE,"Model";"page13",#N/A,FALSE,"Model"}</definedName>
    <definedName name="krenb" hidden="1">{"page1",#N/A,FALSE,"Model";"page2",#N/A,FALSE,"Model";"page3",#N/A,FALSE,"Model";"page4",#N/A,FALSE,"Model";"page5",#N/A,FALSE,"Model";"page6",#N/A,FALSE,"Model";"page7",#N/A,FALSE,"Model";"page8",#N/A,FALSE,"Model";"page9",#N/A,FALSE,"Model";"page10",#N/A,FALSE,"Model";"page11",#N/A,FALSE,"Model";"page12",#N/A,FALSE,"Model";"page13",#N/A,FALSE,"Model"}</definedName>
    <definedName name="LAAsp1" localSheetId="6">#REF!</definedName>
    <definedName name="LAAsp1" localSheetId="8">#REF!</definedName>
    <definedName name="LAAsp1" localSheetId="7">#REF!</definedName>
    <definedName name="LAAsp1">#REF!</definedName>
    <definedName name="LAAsp2" localSheetId="6">#REF!</definedName>
    <definedName name="LAAsp2" localSheetId="8">#REF!</definedName>
    <definedName name="LAAsp2" localSheetId="7">#REF!</definedName>
    <definedName name="LAAsp2">#REF!</definedName>
    <definedName name="LAAsp3" localSheetId="6">#REF!</definedName>
    <definedName name="LAAsp3" localSheetId="8">#REF!</definedName>
    <definedName name="LAAsp3" localSheetId="7">#REF!</definedName>
    <definedName name="LAAsp3">#REF!</definedName>
    <definedName name="LAAsp4" localSheetId="6">#REF!</definedName>
    <definedName name="LAAsp4" localSheetId="8">#REF!</definedName>
    <definedName name="LAAsp4" localSheetId="7">#REF!</definedName>
    <definedName name="LAAsp4">#REF!</definedName>
    <definedName name="LAAsp5" localSheetId="6">#REF!</definedName>
    <definedName name="LAAsp5" localSheetId="8">#REF!</definedName>
    <definedName name="LAAsp5" localSheetId="7">#REF!</definedName>
    <definedName name="LAAsp5">#REF!</definedName>
    <definedName name="LAAsp6" localSheetId="6">#REF!</definedName>
    <definedName name="LAAsp6" localSheetId="8">#REF!</definedName>
    <definedName name="LAAsp6" localSheetId="7">#REF!</definedName>
    <definedName name="LAAsp6">#REF!</definedName>
    <definedName name="LAAsp7" localSheetId="6">#REF!</definedName>
    <definedName name="LAAsp7" localSheetId="8">#REF!</definedName>
    <definedName name="LAAsp7" localSheetId="7">#REF!</definedName>
    <definedName name="LAAsp7">#REF!</definedName>
    <definedName name="LAAsp8" localSheetId="6">#REF!</definedName>
    <definedName name="LAAsp8" localSheetId="8">#REF!</definedName>
    <definedName name="LAAsp8" localSheetId="7">#REF!</definedName>
    <definedName name="LAAsp8">#REF!</definedName>
    <definedName name="LABOR_TAX" hidden="1">#REF!</definedName>
    <definedName name="laebgr" localSheetId="5"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2" hidden="1">{"page1",#N/A,FALSE,"Model";"page2",#N/A,FALSE,"Model";"page3",#N/A,FALSE,"Model";"page4",#N/A,FALSE,"Model";"page5",#N/A,FALSE,"Model";"page6",#N/A,FALSE,"Model";"page7",#N/A,FALSE,"Model";"page8",#N/A,FALSE,"Model";"page9",#N/A,FALSE,"Model";"page10",#N/A,FALSE,"Model";"page11",#N/A,FALSE,"Model";"page12",#N/A,FALSE,"Model";"page13",#N/A,FALSE,"Model"}</definedName>
    <definedName name="laebgr" localSheetId="3" hidden="1">{"page1",#N/A,FALSE,"Model";"page2",#N/A,FALSE,"Model";"page3",#N/A,FALSE,"Model";"page4",#N/A,FALSE,"Model";"page5",#N/A,FALSE,"Model";"page6",#N/A,FALSE,"Model";"page7",#N/A,FALSE,"Model";"page8",#N/A,FALSE,"Model";"page9",#N/A,FALSE,"Model";"page10",#N/A,FALSE,"Model";"page11",#N/A,FALSE,"Model";"page12",#N/A,FALSE,"Model";"page13",#N/A,FALSE,"Model"}</definedName>
    <definedName name="laebgr" hidden="1">{"page1",#N/A,FALSE,"Model";"page2",#N/A,FALSE,"Model";"page3",#N/A,FALSE,"Model";"page4",#N/A,FALSE,"Model";"page5",#N/A,FALSE,"Model";"page6",#N/A,FALSE,"Model";"page7",#N/A,FALSE,"Model";"page8",#N/A,FALSE,"Model";"page9",#N/A,FALSE,"Model";"page10",#N/A,FALSE,"Model";"page11",#N/A,FALSE,"Model";"page12",#N/A,FALSE,"Model";"page13",#N/A,FALSE,"Model"}</definedName>
    <definedName name="laevb" localSheetId="5" hidden="1">{"page1",#N/A,FALSE,"Model";"page2",#N/A,FALSE,"Model";"page3",#N/A,FALSE,"Model";"page4",#N/A,FALSE,"Model";"page5",#N/A,FALSE,"Model";"page6",#N/A,FALSE,"Model";"page7",#N/A,FALSE,"Model";"page8",#N/A,FALSE,"Model";"page9",#N/A,FALSE,"Model";"page10",#N/A,FALSE,"Model";"page11",#N/A,FALSE,"Model";"page12",#N/A,FALSE,"Model";"page13",#N/A,FALSE,"Model"}</definedName>
    <definedName name="laevb" localSheetId="2" hidden="1">{"page1",#N/A,FALSE,"Model";"page2",#N/A,FALSE,"Model";"page3",#N/A,FALSE,"Model";"page4",#N/A,FALSE,"Model";"page5",#N/A,FALSE,"Model";"page6",#N/A,FALSE,"Model";"page7",#N/A,FALSE,"Model";"page8",#N/A,FALSE,"Model";"page9",#N/A,FALSE,"Model";"page10",#N/A,FALSE,"Model";"page11",#N/A,FALSE,"Model";"page12",#N/A,FALSE,"Model";"page13",#N/A,FALSE,"Model"}</definedName>
    <definedName name="laevb" localSheetId="3" hidden="1">{"page1",#N/A,FALSE,"Model";"page2",#N/A,FALSE,"Model";"page3",#N/A,FALSE,"Model";"page4",#N/A,FALSE,"Model";"page5",#N/A,FALSE,"Model";"page6",#N/A,FALSE,"Model";"page7",#N/A,FALSE,"Model";"page8",#N/A,FALSE,"Model";"page9",#N/A,FALSE,"Model";"page10",#N/A,FALSE,"Model";"page11",#N/A,FALSE,"Model";"page12",#N/A,FALSE,"Model";"page13",#N/A,FALSE,"Model"}</definedName>
    <definedName name="laevb"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5"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2" hidden="1">{"page1",#N/A,FALSE,"Model";"page2",#N/A,FALSE,"Model";"page3",#N/A,FALSE,"Model";"page4",#N/A,FALSE,"Model";"page5",#N/A,FALSE,"Model";"page6",#N/A,FALSE,"Model";"page7",#N/A,FALSE,"Model";"page8",#N/A,FALSE,"Model";"page9",#N/A,FALSE,"Model";"page10",#N/A,FALSE,"Model";"page11",#N/A,FALSE,"Model";"page12",#N/A,FALSE,"Model";"page13",#N/A,FALSE,"Model"}</definedName>
    <definedName name="lakdbjrvhe" localSheetId="3" hidden="1">{"page1",#N/A,FALSE,"Model";"page2",#N/A,FALSE,"Model";"page3",#N/A,FALSE,"Model";"page4",#N/A,FALSE,"Model";"page5",#N/A,FALSE,"Model";"page6",#N/A,FALSE,"Model";"page7",#N/A,FALSE,"Model";"page8",#N/A,FALSE,"Model";"page9",#N/A,FALSE,"Model";"page10",#N/A,FALSE,"Model";"page11",#N/A,FALSE,"Model";"page12",#N/A,FALSE,"Model";"page13",#N/A,FALSE,"Model"}</definedName>
    <definedName name="lakdbjrvhe" hidden="1">{"page1",#N/A,FALSE,"Model";"page2",#N/A,FALSE,"Model";"page3",#N/A,FALSE,"Model";"page4",#N/A,FALSE,"Model";"page5",#N/A,FALSE,"Model";"page6",#N/A,FALSE,"Model";"page7",#N/A,FALSE,"Model";"page8",#N/A,FALSE,"Model";"page9",#N/A,FALSE,"Model";"page10",#N/A,FALSE,"Model";"page11",#N/A,FALSE,"Model";"page12",#N/A,FALSE,"Model";"page13",#N/A,FALSE,"Model"}</definedName>
    <definedName name="LastMonth">[8]Dimensions!$AJ$2:$AJ$21</definedName>
    <definedName name="LAsub" localSheetId="6">#REF!</definedName>
    <definedName name="LAsub" localSheetId="8">#REF!</definedName>
    <definedName name="LAsub" localSheetId="7">#REF!</definedName>
    <definedName name="LAsub">#REF!</definedName>
    <definedName name="LAsubCore" localSheetId="6">#REF!</definedName>
    <definedName name="LAsubCore" localSheetId="8">#REF!</definedName>
    <definedName name="LAsubCore" localSheetId="7">#REF!</definedName>
    <definedName name="LAsubCore">#REF!</definedName>
    <definedName name="ldarhgeahg" localSheetId="5"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2" hidden="1">{"page1",#N/A,FALSE,"Model";"page2",#N/A,FALSE,"Model";"page3",#N/A,FALSE,"Model";"page4",#N/A,FALSE,"Model";"page5",#N/A,FALSE,"Model";"page6",#N/A,FALSE,"Model";"page7",#N/A,FALSE,"Model";"page8",#N/A,FALSE,"Model";"page9",#N/A,FALSE,"Model";"page10",#N/A,FALSE,"Model";"page11",#N/A,FALSE,"Model";"page12",#N/A,FALSE,"Model";"page13",#N/A,FALSE,"Model"}</definedName>
    <definedName name="ldarhgeahg" localSheetId="3" hidden="1">{"page1",#N/A,FALSE,"Model";"page2",#N/A,FALSE,"Model";"page3",#N/A,FALSE,"Model";"page4",#N/A,FALSE,"Model";"page5",#N/A,FALSE,"Model";"page6",#N/A,FALSE,"Model";"page7",#N/A,FALSE,"Model";"page8",#N/A,FALSE,"Model";"page9",#N/A,FALSE,"Model";"page10",#N/A,FALSE,"Model";"page11",#N/A,FALSE,"Model";"page12",#N/A,FALSE,"Model";"page13",#N/A,FALSE,"Model"}</definedName>
    <definedName name="ldarhgeahg"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5"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2" hidden="1">{"page1",#N/A,FALSE,"Model";"page2",#N/A,FALSE,"Model";"page3",#N/A,FALSE,"Model";"page4",#N/A,FALSE,"Model";"page5",#N/A,FALSE,"Model";"page6",#N/A,FALSE,"Model";"page7",#N/A,FALSE,"Model";"page8",#N/A,FALSE,"Model";"page9",#N/A,FALSE,"Model";"page10",#N/A,FALSE,"Model";"page11",#N/A,FALSE,"Model";"page12",#N/A,FALSE,"Model";"page13",#N/A,FALSE,"Model"}</definedName>
    <definedName name="ldkjnb" localSheetId="3" hidden="1">{"page1",#N/A,FALSE,"Model";"page2",#N/A,FALSE,"Model";"page3",#N/A,FALSE,"Model";"page4",#N/A,FALSE,"Model";"page5",#N/A,FALSE,"Model";"page6",#N/A,FALSE,"Model";"page7",#N/A,FALSE,"Model";"page8",#N/A,FALSE,"Model";"page9",#N/A,FALSE,"Model";"page10",#N/A,FALSE,"Model";"page11",#N/A,FALSE,"Model";"page12",#N/A,FALSE,"Model";"page13",#N/A,FALSE,"Model"}</definedName>
    <definedName name="ldkjnb"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5"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2" hidden="1">{"page1",#N/A,FALSE,"Model";"page2",#N/A,FALSE,"Model";"page3",#N/A,FALSE,"Model";"page4",#N/A,FALSE,"Model";"page5",#N/A,FALSE,"Model";"page6",#N/A,FALSE,"Model";"page7",#N/A,FALSE,"Model";"page8",#N/A,FALSE,"Model";"page9",#N/A,FALSE,"Model";"page10",#N/A,FALSE,"Model";"page11",#N/A,FALSE,"Model";"page12",#N/A,FALSE,"Model";"page13",#N/A,FALSE,"Model"}</definedName>
    <definedName name="learvb" localSheetId="3" hidden="1">{"page1",#N/A,FALSE,"Model";"page2",#N/A,FALSE,"Model";"page3",#N/A,FALSE,"Model";"page4",#N/A,FALSE,"Model";"page5",#N/A,FALSE,"Model";"page6",#N/A,FALSE,"Model";"page7",#N/A,FALSE,"Model";"page8",#N/A,FALSE,"Model";"page9",#N/A,FALSE,"Model";"page10",#N/A,FALSE,"Model";"page11",#N/A,FALSE,"Model";"page12",#N/A,FALSE,"Model";"page13",#N/A,FALSE,"Model"}</definedName>
    <definedName name="learvb"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5"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2" hidden="1">{"page1",#N/A,FALSE,"Model";"page2",#N/A,FALSE,"Model";"page3",#N/A,FALSE,"Model";"page4",#N/A,FALSE,"Model";"page5",#N/A,FALSE,"Model";"page6",#N/A,FALSE,"Model";"page7",#N/A,FALSE,"Model";"page8",#N/A,FALSE,"Model";"page9",#N/A,FALSE,"Model";"page10",#N/A,FALSE,"Model";"page11",#N/A,FALSE,"Model";"page12",#N/A,FALSE,"Model";"page13",#N/A,FALSE,"Model"}</definedName>
    <definedName name="leauir" localSheetId="3" hidden="1">{"page1",#N/A,FALSE,"Model";"page2",#N/A,FALSE,"Model";"page3",#N/A,FALSE,"Model";"page4",#N/A,FALSE,"Model";"page5",#N/A,FALSE,"Model";"page6",#N/A,FALSE,"Model";"page7",#N/A,FALSE,"Model";"page8",#N/A,FALSE,"Model";"page9",#N/A,FALSE,"Model";"page10",#N/A,FALSE,"Model";"page11",#N/A,FALSE,"Model";"page12",#N/A,FALSE,"Model";"page13",#N/A,FALSE,"Model"}</definedName>
    <definedName name="leauir" hidden="1">{"page1",#N/A,FALSE,"Model";"page2",#N/A,FALSE,"Model";"page3",#N/A,FALSE,"Model";"page4",#N/A,FALSE,"Model";"page5",#N/A,FALSE,"Model";"page6",#N/A,FALSE,"Model";"page7",#N/A,FALSE,"Model";"page8",#N/A,FALSE,"Model";"page9",#N/A,FALSE,"Model";"page10",#N/A,FALSE,"Model";"page11",#N/A,FALSE,"Model";"page12",#N/A,FALSE,"Model";"page13",#N/A,FALSE,"Model"}</definedName>
    <definedName name="limcount" hidden="1">1</definedName>
    <definedName name="List">#REF!</definedName>
    <definedName name="List1">#REF!</definedName>
    <definedName name="liureag" localSheetId="5"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2" hidden="1">{"page1",#N/A,FALSE,"Model";"page2",#N/A,FALSE,"Model";"page3",#N/A,FALSE,"Model";"page4",#N/A,FALSE,"Model";"page5",#N/A,FALSE,"Model";"page6",#N/A,FALSE,"Model";"page7",#N/A,FALSE,"Model";"page8",#N/A,FALSE,"Model";"page9",#N/A,FALSE,"Model";"page10",#N/A,FALSE,"Model";"page11",#N/A,FALSE,"Model";"page12",#N/A,FALSE,"Model";"page13",#N/A,FALSE,"Model"}</definedName>
    <definedName name="liureag" localSheetId="3" hidden="1">{"page1",#N/A,FALSE,"Model";"page2",#N/A,FALSE,"Model";"page3",#N/A,FALSE,"Model";"page4",#N/A,FALSE,"Model";"page5",#N/A,FALSE,"Model";"page6",#N/A,FALSE,"Model";"page7",#N/A,FALSE,"Model";"page8",#N/A,FALSE,"Model";"page9",#N/A,FALSE,"Model";"page10",#N/A,FALSE,"Model";"page11",#N/A,FALSE,"Model";"page12",#N/A,FALSE,"Model";"page13",#N/A,FALSE,"Model"}</definedName>
    <definedName name="liureag" hidden="1">{"page1",#N/A,FALSE,"Model";"page2",#N/A,FALSE,"Model";"page3",#N/A,FALSE,"Model";"page4",#N/A,FALSE,"Model";"page5",#N/A,FALSE,"Model";"page6",#N/A,FALSE,"Model";"page7",#N/A,FALSE,"Model";"page8",#N/A,FALSE,"Model";"page9",#N/A,FALSE,"Model";"page10",#N/A,FALSE,"Model";"page11",#N/A,FALSE,"Model";"page12",#N/A,FALSE,"Model";"page13",#N/A,FALSE,"Model"}</definedName>
    <definedName name="ljnbd" localSheetId="5" hidden="1">{"page1",#N/A,FALSE,"Model";"page2",#N/A,FALSE,"Model";"page3",#N/A,FALSE,"Model";"page4",#N/A,FALSE,"Model";"page5",#N/A,FALSE,"Model";"page6",#N/A,FALSE,"Model";"page7",#N/A,FALSE,"Model";"page8",#N/A,FALSE,"Model";"page9",#N/A,FALSE,"Model";"page10",#N/A,FALSE,"Model";"page11",#N/A,FALSE,"Model";"page12",#N/A,FALSE,"Model";"page13",#N/A,FALSE,"Model"}</definedName>
    <definedName name="ljnbd" localSheetId="2" hidden="1">{"page1",#N/A,FALSE,"Model";"page2",#N/A,FALSE,"Model";"page3",#N/A,FALSE,"Model";"page4",#N/A,FALSE,"Model";"page5",#N/A,FALSE,"Model";"page6",#N/A,FALSE,"Model";"page7",#N/A,FALSE,"Model";"page8",#N/A,FALSE,"Model";"page9",#N/A,FALSE,"Model";"page10",#N/A,FALSE,"Model";"page11",#N/A,FALSE,"Model";"page12",#N/A,FALSE,"Model";"page13",#N/A,FALSE,"Model"}</definedName>
    <definedName name="ljnbd" localSheetId="3" hidden="1">{"page1",#N/A,FALSE,"Model";"page2",#N/A,FALSE,"Model";"page3",#N/A,FALSE,"Model";"page4",#N/A,FALSE,"Model";"page5",#N/A,FALSE,"Model";"page6",#N/A,FALSE,"Model";"page7",#N/A,FALSE,"Model";"page8",#N/A,FALSE,"Model";"page9",#N/A,FALSE,"Model";"page10",#N/A,FALSE,"Model";"page11",#N/A,FALSE,"Model";"page12",#N/A,FALSE,"Model";"page13",#N/A,FALSE,"Model"}</definedName>
    <definedName name="ljnbd"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5"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2" hidden="1">{"page1",#N/A,FALSE,"Model";"page2",#N/A,FALSE,"Model";"page3",#N/A,FALSE,"Model";"page4",#N/A,FALSE,"Model";"page5",#N/A,FALSE,"Model";"page6",#N/A,FALSE,"Model";"page7",#N/A,FALSE,"Model";"page8",#N/A,FALSE,"Model";"page9",#N/A,FALSE,"Model";"page10",#N/A,FALSE,"Model";"page11",#N/A,FALSE,"Model";"page12",#N/A,FALSE,"Model";"page13",#N/A,FALSE,"Model"}</definedName>
    <definedName name="lkafvb" localSheetId="3" hidden="1">{"page1",#N/A,FALSE,"Model";"page2",#N/A,FALSE,"Model";"page3",#N/A,FALSE,"Model";"page4",#N/A,FALSE,"Model";"page5",#N/A,FALSE,"Model";"page6",#N/A,FALSE,"Model";"page7",#N/A,FALSE,"Model";"page8",#N/A,FALSE,"Model";"page9",#N/A,FALSE,"Model";"page10",#N/A,FALSE,"Model";"page11",#N/A,FALSE,"Model";"page12",#N/A,FALSE,"Model";"page13",#N/A,FALSE,"Model"}</definedName>
    <definedName name="lkafvb"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5"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2" hidden="1">{"page1",#N/A,FALSE,"Model";"page2",#N/A,FALSE,"Model";"page3",#N/A,FALSE,"Model";"page4",#N/A,FALSE,"Model";"page5",#N/A,FALSE,"Model";"page6",#N/A,FALSE,"Model";"page7",#N/A,FALSE,"Model";"page8",#N/A,FALSE,"Model";"page9",#N/A,FALSE,"Model";"page10",#N/A,FALSE,"Model";"page11",#N/A,FALSE,"Model";"page12",#N/A,FALSE,"Model";"page13",#N/A,FALSE,"Model"}</definedName>
    <definedName name="lkdajfb" localSheetId="3" hidden="1">{"page1",#N/A,FALSE,"Model";"page2",#N/A,FALSE,"Model";"page3",#N/A,FALSE,"Model";"page4",#N/A,FALSE,"Model";"page5",#N/A,FALSE,"Model";"page6",#N/A,FALSE,"Model";"page7",#N/A,FALSE,"Model";"page8",#N/A,FALSE,"Model";"page9",#N/A,FALSE,"Model";"page10",#N/A,FALSE,"Model";"page11",#N/A,FALSE,"Model";"page12",#N/A,FALSE,"Model";"page13",#N/A,FALSE,"Model"}</definedName>
    <definedName name="lkdajfb" hidden="1">{"page1",#N/A,FALSE,"Model";"page2",#N/A,FALSE,"Model";"page3",#N/A,FALSE,"Model";"page4",#N/A,FALSE,"Model";"page5",#N/A,FALSE,"Model";"page6",#N/A,FALSE,"Model";"page7",#N/A,FALSE,"Model";"page8",#N/A,FALSE,"Model";"page9",#N/A,FALSE,"Model";"page10",#N/A,FALSE,"Model";"page11",#N/A,FALSE,"Model";"page12",#N/A,FALSE,"Model";"page13",#N/A,FALSE,"Model"}</definedName>
    <definedName name="lll" localSheetId="5" hidden="1">{#N/A,#N/A,FALSE,"Summary";#N/A,#N/A,FALSE,"Retail";#N/A,#N/A,FALSE,"Ret Sensitivity";#N/A,#N/A,FALSE,"Manufacturing";#N/A,#N/A,FALSE,"Man Sensitivity";#N/A,#N/A,FALSE,"Ops UK &amp; I HO";#N/A,#N/A,FALSE,"UK &amp; I HO sensitivity "}</definedName>
    <definedName name="lll" localSheetId="2" hidden="1">{#N/A,#N/A,FALSE,"Summary";#N/A,#N/A,FALSE,"Retail";#N/A,#N/A,FALSE,"Ret Sensitivity";#N/A,#N/A,FALSE,"Manufacturing";#N/A,#N/A,FALSE,"Man Sensitivity";#N/A,#N/A,FALSE,"Ops UK &amp; I HO";#N/A,#N/A,FALSE,"UK &amp; I HO sensitivity "}</definedName>
    <definedName name="lll" localSheetId="3" hidden="1">{#N/A,#N/A,FALSE,"Summary";#N/A,#N/A,FALSE,"Retail";#N/A,#N/A,FALSE,"Ret Sensitivity";#N/A,#N/A,FALSE,"Manufacturing";#N/A,#N/A,FALSE,"Man Sensitivity";#N/A,#N/A,FALSE,"Ops UK &amp; I HO";#N/A,#N/A,FALSE,"UK &amp; I HO sensitivity "}</definedName>
    <definedName name="lll" hidden="1">{#N/A,#N/A,FALSE,"Summary";#N/A,#N/A,FALSE,"Retail";#N/A,#N/A,FALSE,"Ret Sensitivity";#N/A,#N/A,FALSE,"Manufacturing";#N/A,#N/A,FALSE,"Man Sensitivity";#N/A,#N/A,FALSE,"Ops UK &amp; I HO";#N/A,#N/A,FALSE,"UK &amp; I HO sensitivity "}</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inbv" localSheetId="5"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2" hidden="1">{"page1",#N/A,FALSE,"Model";"page2",#N/A,FALSE,"Model";"page3",#N/A,FALSE,"Model";"page4",#N/A,FALSE,"Model";"page5",#N/A,FALSE,"Model";"page6",#N/A,FALSE,"Model";"page7",#N/A,FALSE,"Model";"page8",#N/A,FALSE,"Model";"page9",#N/A,FALSE,"Model";"page10",#N/A,FALSE,"Model";"page11",#N/A,FALSE,"Model";"page12",#N/A,FALSE,"Model";"page13",#N/A,FALSE,"Model"}</definedName>
    <definedName name="loinbv" localSheetId="3" hidden="1">{"page1",#N/A,FALSE,"Model";"page2",#N/A,FALSE,"Model";"page3",#N/A,FALSE,"Model";"page4",#N/A,FALSE,"Model";"page5",#N/A,FALSE,"Model";"page6",#N/A,FALSE,"Model";"page7",#N/A,FALSE,"Model";"page8",#N/A,FALSE,"Model";"page9",#N/A,FALSE,"Model";"page10",#N/A,FALSE,"Model";"page11",#N/A,FALSE,"Model";"page12",#N/A,FALSE,"Model";"page13",#N/A,FALSE,"Model"}</definedName>
    <definedName name="loinbv" hidden="1">{"page1",#N/A,FALSE,"Model";"page2",#N/A,FALSE,"Model";"page3",#N/A,FALSE,"Model";"page4",#N/A,FALSE,"Model";"page5",#N/A,FALSE,"Model";"page6",#N/A,FALSE,"Model";"page7",#N/A,FALSE,"Model";"page8",#N/A,FALSE,"Model";"page9",#N/A,FALSE,"Model";"page10",#N/A,FALSE,"Model";"page11",#N/A,FALSE,"Model";"page12",#N/A,FALSE,"Model";"page13",#N/A,FALSE,"Model"}</definedName>
    <definedName name="mmmm" localSheetId="5" hidden="1">{"page1",#N/A,FALSE,"Model";"page2",#N/A,FALSE,"Model";"page3",#N/A,FALSE,"Model";"page4",#N/A,FALSE,"Model";"page5",#N/A,FALSE,"Model";"page6",#N/A,FALSE,"Model";"page7",#N/A,FALSE,"Model";"page8",#N/A,FALSE,"Model";"page9",#N/A,FALSE,"Model";"page10",#N/A,FALSE,"Model";"page11",#N/A,FALSE,"Model";"page12",#N/A,FALSE,"Model";"page13",#N/A,FALSE,"Model"}</definedName>
    <definedName name="mmmm" localSheetId="2" hidden="1">{"page1",#N/A,FALSE,"Model";"page2",#N/A,FALSE,"Model";"page3",#N/A,FALSE,"Model";"page4",#N/A,FALSE,"Model";"page5",#N/A,FALSE,"Model";"page6",#N/A,FALSE,"Model";"page7",#N/A,FALSE,"Model";"page8",#N/A,FALSE,"Model";"page9",#N/A,FALSE,"Model";"page10",#N/A,FALSE,"Model";"page11",#N/A,FALSE,"Model";"page12",#N/A,FALSE,"Model";"page13",#N/A,FALSE,"Model"}</definedName>
    <definedName name="mmmm" localSheetId="3" hidden="1">{"page1",#N/A,FALSE,"Model";"page2",#N/A,FALSE,"Model";"page3",#N/A,FALSE,"Model";"page4",#N/A,FALSE,"Model";"page5",#N/A,FALSE,"Model";"page6",#N/A,FALSE,"Model";"page7",#N/A,FALSE,"Model";"page8",#N/A,FALSE,"Model";"page9",#N/A,FALSE,"Model";"page10",#N/A,FALSE,"Model";"page11",#N/A,FALSE,"Model";"page12",#N/A,FALSE,"Model";"page13",#N/A,FALSE,"Model"}</definedName>
    <definedName name="mmmm" hidden="1">{"page1",#N/A,FALSE,"Model";"page2",#N/A,FALSE,"Model";"page3",#N/A,FALSE,"Model";"page4",#N/A,FALSE,"Model";"page5",#N/A,FALSE,"Model";"page6",#N/A,FALSE,"Model";"page7",#N/A,FALSE,"Model";"page8",#N/A,FALSE,"Model";"page9",#N/A,FALSE,"Model";"page10",#N/A,FALSE,"Model";"page11",#N/A,FALSE,"Model";"page12",#N/A,FALSE,"Model";"page13",#N/A,FALSE,"Model"}</definedName>
    <definedName name="mn" localSheetId="5" hidden="1">{#N/A,#N/A,FALSE,"TITLE";#N/A,#N/A,FALSE,"Page 1";#N/A,#N/A,FALSE,"Page 2(i)";#N/A,#N/A,FALSE,"Page 2(ii)";#N/A,#N/A,FALSE,"Page 3";#N/A,#N/A,FALSE,"Page 3(i)";#N/A,#N/A,FALSE,"Page 3(ii)";#N/A,#N/A,FALSE,"Page 3(iii)";#N/A,#N/A,FALSE,"Page 4";#N/A,#N/A,FALSE,"NEW PAGE 5";#N/A,#N/A,FALSE,"NEW PAGE 6";#N/A,#N/A,FALSE,"NEW PAGE 7";#N/A,#N/A,FALSE,"NEW PAGE 8"}</definedName>
    <definedName name="mn" localSheetId="2" hidden="1">{#N/A,#N/A,FALSE,"TITLE";#N/A,#N/A,FALSE,"Page 1";#N/A,#N/A,FALSE,"Page 2(i)";#N/A,#N/A,FALSE,"Page 2(ii)";#N/A,#N/A,FALSE,"Page 3";#N/A,#N/A,FALSE,"Page 3(i)";#N/A,#N/A,FALSE,"Page 3(ii)";#N/A,#N/A,FALSE,"Page 3(iii)";#N/A,#N/A,FALSE,"Page 4";#N/A,#N/A,FALSE,"NEW PAGE 5";#N/A,#N/A,FALSE,"NEW PAGE 6";#N/A,#N/A,FALSE,"NEW PAGE 7";#N/A,#N/A,FALSE,"NEW PAGE 8"}</definedName>
    <definedName name="mn" localSheetId="3" hidden="1">{#N/A,#N/A,FALSE,"TITLE";#N/A,#N/A,FALSE,"Page 1";#N/A,#N/A,FALSE,"Page 2(i)";#N/A,#N/A,FALSE,"Page 2(ii)";#N/A,#N/A,FALSE,"Page 3";#N/A,#N/A,FALSE,"Page 3(i)";#N/A,#N/A,FALSE,"Page 3(ii)";#N/A,#N/A,FALSE,"Page 3(iii)";#N/A,#N/A,FALSE,"Page 4";#N/A,#N/A,FALSE,"NEW PAGE 5";#N/A,#N/A,FALSE,"NEW PAGE 6";#N/A,#N/A,FALSE,"NEW PAGE 7";#N/A,#N/A,FALSE,"NEW PAGE 8"}</definedName>
    <definedName name="mn" hidden="1">{#N/A,#N/A,FALSE,"TITLE";#N/A,#N/A,FALSE,"Page 1";#N/A,#N/A,FALSE,"Page 2(i)";#N/A,#N/A,FALSE,"Page 2(ii)";#N/A,#N/A,FALSE,"Page 3";#N/A,#N/A,FALSE,"Page 3(i)";#N/A,#N/A,FALSE,"Page 3(ii)";#N/A,#N/A,FALSE,"Page 3(iii)";#N/A,#N/A,FALSE,"Page 4";#N/A,#N/A,FALSE,"NEW PAGE 5";#N/A,#N/A,FALSE,"NEW PAGE 6";#N/A,#N/A,FALSE,"NEW PAGE 7";#N/A,#N/A,FALSE,"NEW PAGE 8"}</definedName>
    <definedName name="MonthLongName">[7]Dimensions!$AI$2:$AI$21</definedName>
    <definedName name="Months">[7]Dimensions!$AG$2:$AG$21</definedName>
    <definedName name="Monthsfordropdown">[8]hide_settings!$B$1:$B$12</definedName>
    <definedName name="n" localSheetId="5" hidden="1">#REF!</definedName>
    <definedName name="n" hidden="1">#REF!</definedName>
    <definedName name="new" localSheetId="5" hidden="1">{"P1&amp;2",#N/A,FALSE,"Contractual";"P3&amp;4",#N/A,FALSE,"Contractual";"P5",#N/A,FALSE,"Contractual";"P6",#N/A,FALSE,"Contractual";"P7&amp;8",#N/A,FALSE,"Contractual"}</definedName>
    <definedName name="new" localSheetId="2" hidden="1">{"P1&amp;2",#N/A,FALSE,"Contractual";"P3&amp;4",#N/A,FALSE,"Contractual";"P5",#N/A,FALSE,"Contractual";"P6",#N/A,FALSE,"Contractual";"P7&amp;8",#N/A,FALSE,"Contractual"}</definedName>
    <definedName name="new" localSheetId="3" hidden="1">{"P1&amp;2",#N/A,FALSE,"Contractual";"P3&amp;4",#N/A,FALSE,"Contractual";"P5",#N/A,FALSE,"Contractual";"P6",#N/A,FALSE,"Contractual";"P7&amp;8",#N/A,FALSE,"Contractual"}</definedName>
    <definedName name="new" hidden="1">{"P1&amp;2",#N/A,FALSE,"Contractual";"P3&amp;4",#N/A,FALSE,"Contractual";"P5",#N/A,FALSE,"Contractual";"P6",#N/A,FALSE,"Contractual";"P7&amp;8",#N/A,FALSE,"Contractual"}</definedName>
    <definedName name="nieuwenhof" localSheetId="5"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2" hidden="1">{"page1",#N/A,FALSE,"Model";"page2",#N/A,FALSE,"Model";"page3",#N/A,FALSE,"Model";"page4",#N/A,FALSE,"Model";"page5",#N/A,FALSE,"Model";"page6",#N/A,FALSE,"Model";"page7",#N/A,FALSE,"Model";"page8",#N/A,FALSE,"Model";"page9",#N/A,FALSE,"Model";"page10",#N/A,FALSE,"Model";"page11",#N/A,FALSE,"Model";"page12",#N/A,FALSE,"Model";"page13",#N/A,FALSE,"Model"}</definedName>
    <definedName name="nieuwenhof" localSheetId="3" hidden="1">{"page1",#N/A,FALSE,"Model";"page2",#N/A,FALSE,"Model";"page3",#N/A,FALSE,"Model";"page4",#N/A,FALSE,"Model";"page5",#N/A,FALSE,"Model";"page6",#N/A,FALSE,"Model";"page7",#N/A,FALSE,"Model";"page8",#N/A,FALSE,"Model";"page9",#N/A,FALSE,"Model";"page10",#N/A,FALSE,"Model";"page11",#N/A,FALSE,"Model";"page12",#N/A,FALSE,"Model";"page13",#N/A,FALSE,"Model"}</definedName>
    <definedName name="nieuwenhof" hidden="1">{"page1",#N/A,FALSE,"Model";"page2",#N/A,FALSE,"Model";"page3",#N/A,FALSE,"Model";"page4",#N/A,FALSE,"Model";"page5",#N/A,FALSE,"Model";"page6",#N/A,FALSE,"Model";"page7",#N/A,FALSE,"Model";"page8",#N/A,FALSE,"Model";"page9",#N/A,FALSE,"Model";"page10",#N/A,FALSE,"Model";"page11",#N/A,FALSE,"Model";"page12",#N/A,FALSE,"Model";"page13",#N/A,FALSE,"Model"}</definedName>
    <definedName name="nn" localSheetId="5" hidden="1">{"page1",#N/A,FALSE,"Model";"page2",#N/A,FALSE,"Model";"page3",#N/A,FALSE,"Model";"page4",#N/A,FALSE,"Model";"page5",#N/A,FALSE,"Model";"page6",#N/A,FALSE,"Model";"page7",#N/A,FALSE,"Model";"page8",#N/A,FALSE,"Model";"page9",#N/A,FALSE,"Model";"page10",#N/A,FALSE,"Model";"page11",#N/A,FALSE,"Model";"page12",#N/A,FALSE,"Model";"page13",#N/A,FALSE,"Model"}</definedName>
    <definedName name="nn" localSheetId="2" hidden="1">{"page1",#N/A,FALSE,"Model";"page2",#N/A,FALSE,"Model";"page3",#N/A,FALSE,"Model";"page4",#N/A,FALSE,"Model";"page5",#N/A,FALSE,"Model";"page6",#N/A,FALSE,"Model";"page7",#N/A,FALSE,"Model";"page8",#N/A,FALSE,"Model";"page9",#N/A,FALSE,"Model";"page10",#N/A,FALSE,"Model";"page11",#N/A,FALSE,"Model";"page12",#N/A,FALSE,"Model";"page13",#N/A,FALSE,"Model"}</definedName>
    <definedName name="nn" localSheetId="3" hidden="1">{"page1",#N/A,FALSE,"Model";"page2",#N/A,FALSE,"Model";"page3",#N/A,FALSE,"Model";"page4",#N/A,FALSE,"Model";"page5",#N/A,FALSE,"Model";"page6",#N/A,FALSE,"Model";"page7",#N/A,FALSE,"Model";"page8",#N/A,FALSE,"Model";"page9",#N/A,FALSE,"Model";"page10",#N/A,FALSE,"Model";"page11",#N/A,FALSE,"Model";"page12",#N/A,FALSE,"Model";"page13",#N/A,FALSE,"Model"}</definedName>
    <definedName name="nn" hidden="1">{"page1",#N/A,FALSE,"Model";"page2",#N/A,FALSE,"Model";"page3",#N/A,FALSE,"Model";"page4",#N/A,FALSE,"Model";"page5",#N/A,FALSE,"Model";"page6",#N/A,FALSE,"Model";"page7",#N/A,FALSE,"Model";"page8",#N/A,FALSE,"Model";"page9",#N/A,FALSE,"Model";"page10",#N/A,FALSE,"Model";"page11",#N/A,FALSE,"Model";"page12",#N/A,FALSE,"Model";"page13",#N/A,FALSE,"Model"}</definedName>
    <definedName name="Now">'[9]Control &amp; GUIDE'!$D$18</definedName>
    <definedName name="NumericScaling">[7]Control!$I$64</definedName>
    <definedName name="NY">[12]Sheet5!$A$5:$A$6</definedName>
    <definedName name="NZ">[13]Sheet3!$A$6:$A$7</definedName>
    <definedName name="o" localSheetId="5" hidden="1">{"journal",#N/A,FALSE,"Journal";"bank charges",#N/A,FALSE,"Misc JNL";"health",#N/A,FALSE,"Misc JNL";"misc jnl",#N/A,FALSE,"Misc JNL";"accls",#N/A,FALSE,"Misc JNL";"cars",#N/A,FALSE,"Misc JNL"}</definedName>
    <definedName name="o" localSheetId="2" hidden="1">{"journal",#N/A,FALSE,"Journal";"bank charges",#N/A,FALSE,"Misc JNL";"health",#N/A,FALSE,"Misc JNL";"misc jnl",#N/A,FALSE,"Misc JNL";"accls",#N/A,FALSE,"Misc JNL";"cars",#N/A,FALSE,"Misc JNL"}</definedName>
    <definedName name="o" localSheetId="3" hidden="1">{"journal",#N/A,FALSE,"Journal";"bank charges",#N/A,FALSE,"Misc JNL";"health",#N/A,FALSE,"Misc JNL";"misc jnl",#N/A,FALSE,"Misc JNL";"accls",#N/A,FALSE,"Misc JNL";"cars",#N/A,FALSE,"Misc JNL"}</definedName>
    <definedName name="o" hidden="1">{"journal",#N/A,FALSE,"Journal";"bank charges",#N/A,FALSE,"Misc JNL";"health",#N/A,FALSE,"Misc JNL";"misc jnl",#N/A,FALSE,"Misc JNL";"accls",#N/A,FALSE,"Misc JNL";"cars",#N/A,FALSE,"Misc JNL"}</definedName>
    <definedName name="oeahrvb" localSheetId="5"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2" hidden="1">{"page1",#N/A,FALSE,"Model";"page2",#N/A,FALSE,"Model";"page3",#N/A,FALSE,"Model";"page4",#N/A,FALSE,"Model";"page5",#N/A,FALSE,"Model";"page6",#N/A,FALSE,"Model";"page7",#N/A,FALSE,"Model";"page8",#N/A,FALSE,"Model";"page9",#N/A,FALSE,"Model";"page10",#N/A,FALSE,"Model";"page11",#N/A,FALSE,"Model";"page12",#N/A,FALSE,"Model";"page13",#N/A,FALSE,"Model"}</definedName>
    <definedName name="oeahrvb" localSheetId="3" hidden="1">{"page1",#N/A,FALSE,"Model";"page2",#N/A,FALSE,"Model";"page3",#N/A,FALSE,"Model";"page4",#N/A,FALSE,"Model";"page5",#N/A,FALSE,"Model";"page6",#N/A,FALSE,"Model";"page7",#N/A,FALSE,"Model";"page8",#N/A,FALSE,"Model";"page9",#N/A,FALSE,"Model";"page10",#N/A,FALSE,"Model";"page11",#N/A,FALSE,"Model";"page12",#N/A,FALSE,"Model";"page13",#N/A,FALSE,"Model"}</definedName>
    <definedName name="oeahrvb" hidden="1">{"page1",#N/A,FALSE,"Model";"page2",#N/A,FALSE,"Model";"page3",#N/A,FALSE,"Model";"page4",#N/A,FALSE,"Model";"page5",#N/A,FALSE,"Model";"page6",#N/A,FALSE,"Model";"page7",#N/A,FALSE,"Model";"page8",#N/A,FALSE,"Model";"page9",#N/A,FALSE,"Model";"page10",#N/A,FALSE,"Model";"page11",#N/A,FALSE,"Model";"page12",#N/A,FALSE,"Model";"page13",#N/A,FALSE,"Model"}</definedName>
    <definedName name="oehg" localSheetId="5" hidden="1">{"page1",#N/A,FALSE,"Model";"page2",#N/A,FALSE,"Model";"page3",#N/A,FALSE,"Model";"page4",#N/A,FALSE,"Model";"page5",#N/A,FALSE,"Model";"page6",#N/A,FALSE,"Model";"page7",#N/A,FALSE,"Model";"page8",#N/A,FALSE,"Model";"page9",#N/A,FALSE,"Model";"page10",#N/A,FALSE,"Model";"page11",#N/A,FALSE,"Model";"page12",#N/A,FALSE,"Model";"page13",#N/A,FALSE,"Model"}</definedName>
    <definedName name="oehg" localSheetId="2" hidden="1">{"page1",#N/A,FALSE,"Model";"page2",#N/A,FALSE,"Model";"page3",#N/A,FALSE,"Model";"page4",#N/A,FALSE,"Model";"page5",#N/A,FALSE,"Model";"page6",#N/A,FALSE,"Model";"page7",#N/A,FALSE,"Model";"page8",#N/A,FALSE,"Model";"page9",#N/A,FALSE,"Model";"page10",#N/A,FALSE,"Model";"page11",#N/A,FALSE,"Model";"page12",#N/A,FALSE,"Model";"page13",#N/A,FALSE,"Model"}</definedName>
    <definedName name="oehg" localSheetId="3" hidden="1">{"page1",#N/A,FALSE,"Model";"page2",#N/A,FALSE,"Model";"page3",#N/A,FALSE,"Model";"page4",#N/A,FALSE,"Model";"page5",#N/A,FALSE,"Model";"page6",#N/A,FALSE,"Model";"page7",#N/A,FALSE,"Model";"page8",#N/A,FALSE,"Model";"page9",#N/A,FALSE,"Model";"page10",#N/A,FALSE,"Model";"page11",#N/A,FALSE,"Model";"page12",#N/A,FALSE,"Model";"page13",#N/A,FALSE,"Model"}</definedName>
    <definedName name="oehg"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5"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2" hidden="1">{"page1",#N/A,FALSE,"Model";"page2",#N/A,FALSE,"Model";"page3",#N/A,FALSE,"Model";"page4",#N/A,FALSE,"Model";"page5",#N/A,FALSE,"Model";"page6",#N/A,FALSE,"Model";"page7",#N/A,FALSE,"Model";"page8",#N/A,FALSE,"Model";"page9",#N/A,FALSE,"Model";"page10",#N/A,FALSE,"Model";"page11",#N/A,FALSE,"Model";"page12",#N/A,FALSE,"Model";"page13",#N/A,FALSE,"Model"}</definedName>
    <definedName name="oeiurg" localSheetId="3" hidden="1">{"page1",#N/A,FALSE,"Model";"page2",#N/A,FALSE,"Model";"page3",#N/A,FALSE,"Model";"page4",#N/A,FALSE,"Model";"page5",#N/A,FALSE,"Model";"page6",#N/A,FALSE,"Model";"page7",#N/A,FALSE,"Model";"page8",#N/A,FALSE,"Model";"page9",#N/A,FALSE,"Model";"page10",#N/A,FALSE,"Model";"page11",#N/A,FALSE,"Model";"page12",#N/A,FALSE,"Model";"page13",#N/A,FALSE,"Model"}</definedName>
    <definedName name="oeiurg" hidden="1">{"page1",#N/A,FALSE,"Model";"page2",#N/A,FALSE,"Model";"page3",#N/A,FALSE,"Model";"page4",#N/A,FALSE,"Model";"page5",#N/A,FALSE,"Model";"page6",#N/A,FALSE,"Model";"page7",#N/A,FALSE,"Model";"page8",#N/A,FALSE,"Model";"page9",#N/A,FALSE,"Model";"page10",#N/A,FALSE,"Model";"page11",#N/A,FALSE,"Model";"page12",#N/A,FALSE,"Model";"page13",#N/A,FALSE,"Model"}</definedName>
    <definedName name="oerv" localSheetId="5" hidden="1">{"page1",#N/A,FALSE,"Model";"page2",#N/A,FALSE,"Model";"page3",#N/A,FALSE,"Model";"page4",#N/A,FALSE,"Model";"page5",#N/A,FALSE,"Model";"page6",#N/A,FALSE,"Model";"page7",#N/A,FALSE,"Model";"page8",#N/A,FALSE,"Model";"page9",#N/A,FALSE,"Model";"page10",#N/A,FALSE,"Model";"page11",#N/A,FALSE,"Model";"page12",#N/A,FALSE,"Model";"page13",#N/A,FALSE,"Model"}</definedName>
    <definedName name="oerv" localSheetId="2" hidden="1">{"page1",#N/A,FALSE,"Model";"page2",#N/A,FALSE,"Model";"page3",#N/A,FALSE,"Model";"page4",#N/A,FALSE,"Model";"page5",#N/A,FALSE,"Model";"page6",#N/A,FALSE,"Model";"page7",#N/A,FALSE,"Model";"page8",#N/A,FALSE,"Model";"page9",#N/A,FALSE,"Model";"page10",#N/A,FALSE,"Model";"page11",#N/A,FALSE,"Model";"page12",#N/A,FALSE,"Model";"page13",#N/A,FALSE,"Model"}</definedName>
    <definedName name="oerv" localSheetId="3" hidden="1">{"page1",#N/A,FALSE,"Model";"page2",#N/A,FALSE,"Model";"page3",#N/A,FALSE,"Model";"page4",#N/A,FALSE,"Model";"page5",#N/A,FALSE,"Model";"page6",#N/A,FALSE,"Model";"page7",#N/A,FALSE,"Model";"page8",#N/A,FALSE,"Model";"page9",#N/A,FALSE,"Model";"page10",#N/A,FALSE,"Model";"page11",#N/A,FALSE,"Model";"page12",#N/A,FALSE,"Model";"page13",#N/A,FALSE,"Model"}</definedName>
    <definedName name="oerv"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5"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2" hidden="1">{"page1",#N/A,FALSE,"Model";"page2",#N/A,FALSE,"Model";"page3",#N/A,FALSE,"Model";"page4",#N/A,FALSE,"Model";"page5",#N/A,FALSE,"Model";"page6",#N/A,FALSE,"Model";"page7",#N/A,FALSE,"Model";"page8",#N/A,FALSE,"Model";"page9",#N/A,FALSE,"Model";"page10",#N/A,FALSE,"Model";"page11",#N/A,FALSE,"Model";"page12",#N/A,FALSE,"Model";"page13",#N/A,FALSE,"Model"}</definedName>
    <definedName name="oiehgrcue" localSheetId="3" hidden="1">{"page1",#N/A,FALSE,"Model";"page2",#N/A,FALSE,"Model";"page3",#N/A,FALSE,"Model";"page4",#N/A,FALSE,"Model";"page5",#N/A,FALSE,"Model";"page6",#N/A,FALSE,"Model";"page7",#N/A,FALSE,"Model";"page8",#N/A,FALSE,"Model";"page9",#N/A,FALSE,"Model";"page10",#N/A,FALSE,"Model";"page11",#N/A,FALSE,"Model";"page12",#N/A,FALSE,"Model";"page13",#N/A,FALSE,"Model"}</definedName>
    <definedName name="oiehgrcue"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5"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2" hidden="1">{"page1",#N/A,FALSE,"Model";"page2",#N/A,FALSE,"Model";"page3",#N/A,FALSE,"Model";"page4",#N/A,FALSE,"Model";"page5",#N/A,FALSE,"Model";"page6",#N/A,FALSE,"Model";"page7",#N/A,FALSE,"Model";"page8",#N/A,FALSE,"Model";"page9",#N/A,FALSE,"Model";"page10",#N/A,FALSE,"Model";"page11",#N/A,FALSE,"Model";"page12",#N/A,FALSE,"Model";"page13",#N/A,FALSE,"Model"}</definedName>
    <definedName name="oieqwurbg" localSheetId="3" hidden="1">{"page1",#N/A,FALSE,"Model";"page2",#N/A,FALSE,"Model";"page3",#N/A,FALSE,"Model";"page4",#N/A,FALSE,"Model";"page5",#N/A,FALSE,"Model";"page6",#N/A,FALSE,"Model";"page7",#N/A,FALSE,"Model";"page8",#N/A,FALSE,"Model";"page9",#N/A,FALSE,"Model";"page10",#N/A,FALSE,"Model";"page11",#N/A,FALSE,"Model";"page12",#N/A,FALSE,"Model";"page13",#N/A,FALSE,"Model"}</definedName>
    <definedName name="oieqwurbg" hidden="1">{"page1",#N/A,FALSE,"Model";"page2",#N/A,FALSE,"Model";"page3",#N/A,FALSE,"Model";"page4",#N/A,FALSE,"Model";"page5",#N/A,FALSE,"Model";"page6",#N/A,FALSE,"Model";"page7",#N/A,FALSE,"Model";"page8",#N/A,FALSE,"Model";"page9",#N/A,FALSE,"Model";"page10",#N/A,FALSE,"Model";"page11",#N/A,FALSE,"Model";"page12",#N/A,FALSE,"Model";"page13",#N/A,FALSE,"Model"}</definedName>
    <definedName name="Oil">[11]EN3!$G$6:$G$7</definedName>
    <definedName name="oiurhg" localSheetId="5"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2" hidden="1">{"page1",#N/A,FALSE,"Model";"page2",#N/A,FALSE,"Model";"page3",#N/A,FALSE,"Model";"page4",#N/A,FALSE,"Model";"page5",#N/A,FALSE,"Model";"page6",#N/A,FALSE,"Model";"page7",#N/A,FALSE,"Model";"page8",#N/A,FALSE,"Model";"page9",#N/A,FALSE,"Model";"page10",#N/A,FALSE,"Model";"page11",#N/A,FALSE,"Model";"page12",#N/A,FALSE,"Model";"page13",#N/A,FALSE,"Model"}</definedName>
    <definedName name="oiurhg" localSheetId="3" hidden="1">{"page1",#N/A,FALSE,"Model";"page2",#N/A,FALSE,"Model";"page3",#N/A,FALSE,"Model";"page4",#N/A,FALSE,"Model";"page5",#N/A,FALSE,"Model";"page6",#N/A,FALSE,"Model";"page7",#N/A,FALSE,"Model";"page8",#N/A,FALSE,"Model";"page9",#N/A,FALSE,"Model";"page10",#N/A,FALSE,"Model";"page11",#N/A,FALSE,"Model";"page12",#N/A,FALSE,"Model";"page13",#N/A,FALSE,"Model"}</definedName>
    <definedName name="oiurhg" hidden="1">{"page1",#N/A,FALSE,"Model";"page2",#N/A,FALSE,"Model";"page3",#N/A,FALSE,"Model";"page4",#N/A,FALSE,"Model";"page5",#N/A,FALSE,"Model";"page6",#N/A,FALSE,"Model";"page7",#N/A,FALSE,"Model";"page8",#N/A,FALSE,"Model";"page9",#N/A,FALSE,"Model";"page10",#N/A,FALSE,"Model";"page11",#N/A,FALSE,"Model";"page12",#N/A,FALSE,"Model";"page13",#N/A,FALSE,"Model"}</definedName>
    <definedName name="omissionscomp" localSheetId="6">#REF!</definedName>
    <definedName name="omissionscomp" localSheetId="8">#REF!</definedName>
    <definedName name="omissionscomp" localSheetId="7">#REF!</definedName>
    <definedName name="omissionscomp">#REF!</definedName>
    <definedName name="omissionscore" localSheetId="6">#REF!</definedName>
    <definedName name="omissionscore" localSheetId="8">#REF!</definedName>
    <definedName name="omissionscore" localSheetId="7">#REF!</definedName>
    <definedName name="omissionscore">#REF!</definedName>
    <definedName name="ooi" localSheetId="5" hidden="1">{#N/A,#N/A,FALSE,"RegDirs"}</definedName>
    <definedName name="ooi" localSheetId="2" hidden="1">{#N/A,#N/A,FALSE,"RegDirs"}</definedName>
    <definedName name="ooi" localSheetId="3" hidden="1">{#N/A,#N/A,FALSE,"RegDirs"}</definedName>
    <definedName name="ooi" hidden="1">{#N/A,#N/A,FALSE,"RegDirs"}</definedName>
    <definedName name="ot" localSheetId="5" hidden="1">{#N/A,#N/A,FALSE,"Summary";#N/A,#N/A,FALSE,"Retail";#N/A,#N/A,FALSE,"Ret Sensitivity";#N/A,#N/A,FALSE,"Manufacturing";#N/A,#N/A,FALSE,"Man Sensitivity";#N/A,#N/A,FALSE,"Ops UK &amp; I HO";#N/A,#N/A,FALSE,"UK &amp; I HO sensitivity "}</definedName>
    <definedName name="ot" localSheetId="2" hidden="1">{#N/A,#N/A,FALSE,"Summary";#N/A,#N/A,FALSE,"Retail";#N/A,#N/A,FALSE,"Ret Sensitivity";#N/A,#N/A,FALSE,"Manufacturing";#N/A,#N/A,FALSE,"Man Sensitivity";#N/A,#N/A,FALSE,"Ops UK &amp; I HO";#N/A,#N/A,FALSE,"UK &amp; I HO sensitivity "}</definedName>
    <definedName name="ot" localSheetId="3" hidden="1">{#N/A,#N/A,FALSE,"Summary";#N/A,#N/A,FALSE,"Retail";#N/A,#N/A,FALSE,"Ret Sensitivity";#N/A,#N/A,FALSE,"Manufacturing";#N/A,#N/A,FALSE,"Man Sensitivity";#N/A,#N/A,FALSE,"Ops UK &amp; I HO";#N/A,#N/A,FALSE,"UK &amp; I HO sensitivity "}</definedName>
    <definedName name="ot" hidden="1">{#N/A,#N/A,FALSE,"Summary";#N/A,#N/A,FALSE,"Retail";#N/A,#N/A,FALSE,"Ret Sensitivity";#N/A,#N/A,FALSE,"Manufacturing";#N/A,#N/A,FALSE,"Man Sensitivity";#N/A,#N/A,FALSE,"Ops UK &amp; I HO";#N/A,#N/A,FALSE,"UK &amp; I HO sensitivity "}</definedName>
    <definedName name="owiueg" localSheetId="5"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2" hidden="1">{"page1",#N/A,FALSE,"Model";"page2",#N/A,FALSE,"Model";"page3",#N/A,FALSE,"Model";"page4",#N/A,FALSE,"Model";"page5",#N/A,FALSE,"Model";"page6",#N/A,FALSE,"Model";"page7",#N/A,FALSE,"Model";"page8",#N/A,FALSE,"Model";"page9",#N/A,FALSE,"Model";"page10",#N/A,FALSE,"Model";"page11",#N/A,FALSE,"Model";"page12",#N/A,FALSE,"Model";"page13",#N/A,FALSE,"Model"}</definedName>
    <definedName name="owiueg" localSheetId="3" hidden="1">{"page1",#N/A,FALSE,"Model";"page2",#N/A,FALSE,"Model";"page3",#N/A,FALSE,"Model";"page4",#N/A,FALSE,"Model";"page5",#N/A,FALSE,"Model";"page6",#N/A,FALSE,"Model";"page7",#N/A,FALSE,"Model";"page8",#N/A,FALSE,"Model";"page9",#N/A,FALSE,"Model";"page10",#N/A,FALSE,"Model";"page11",#N/A,FALSE,"Model";"page12",#N/A,FALSE,"Model";"page13",#N/A,FALSE,"Model"}</definedName>
    <definedName name="owiueg" hidden="1">{"page1",#N/A,FALSE,"Model";"page2",#N/A,FALSE,"Model";"page3",#N/A,FALSE,"Model";"page4",#N/A,FALSE,"Model";"page5",#N/A,FALSE,"Model";"page6",#N/A,FALSE,"Model";"page7",#N/A,FALSE,"Model";"page8",#N/A,FALSE,"Model";"page9",#N/A,FALSE,"Model";"page10",#N/A,FALSE,"Model";"page11",#N/A,FALSE,"Model";"page12",#N/A,FALSE,"Model";"page13",#N/A,FALSE,"Model"}</definedName>
    <definedName name="Ownership" hidden="1">OFFSET(#REF!,1,0)</definedName>
    <definedName name="PACompCI" localSheetId="6">#REF!</definedName>
    <definedName name="PACompCI" localSheetId="8">#REF!</definedName>
    <definedName name="PACompCI" localSheetId="7">#REF!</definedName>
    <definedName name="PACompCI">#REF!</definedName>
    <definedName name="PACompCL" localSheetId="6">#REF!</definedName>
    <definedName name="PACompCL" localSheetId="8">#REF!</definedName>
    <definedName name="PACompCL" localSheetId="7">#REF!</definedName>
    <definedName name="PACompCL">#REF!</definedName>
    <definedName name="PAOOnOff">'[4]R12 Settings'!$E$2:$E$3</definedName>
    <definedName name="PAOPeriod">'[4]R12 Settings'!$B$2:$B$13</definedName>
    <definedName name="PAOYear">'[4]R12 Settings'!$A$2:$A$6</definedName>
    <definedName name="PARTS_TAX" localSheetId="5" hidden="1">#REF!</definedName>
    <definedName name="PARTS_TAX" hidden="1">#REF!</definedName>
    <definedName name="Period">[7]Dimensions!$AG$1:$AG$21</definedName>
    <definedName name="PeriodID">[7]Dimensions!$AH$1:$AH$21</definedName>
    <definedName name="pharmacy" localSheetId="6">#REF!</definedName>
    <definedName name="pharmacy" localSheetId="8">#REF!</definedName>
    <definedName name="pharmacy" localSheetId="7">#REF!</definedName>
    <definedName name="pharmacy">#REF!</definedName>
    <definedName name="pkeshbr" localSheetId="5"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2" hidden="1">{"page1",#N/A,FALSE,"Model";"page2",#N/A,FALSE,"Model";"page3",#N/A,FALSE,"Model";"page4",#N/A,FALSE,"Model";"page5",#N/A,FALSE,"Model";"page6",#N/A,FALSE,"Model";"page7",#N/A,FALSE,"Model";"page8",#N/A,FALSE,"Model";"page9",#N/A,FALSE,"Model";"page10",#N/A,FALSE,"Model";"page11",#N/A,FALSE,"Model";"page12",#N/A,FALSE,"Model";"page13",#N/A,FALSE,"Model"}</definedName>
    <definedName name="pkeshbr" localSheetId="3" hidden="1">{"page1",#N/A,FALSE,"Model";"page2",#N/A,FALSE,"Model";"page3",#N/A,FALSE,"Model";"page4",#N/A,FALSE,"Model";"page5",#N/A,FALSE,"Model";"page6",#N/A,FALSE,"Model";"page7",#N/A,FALSE,"Model";"page8",#N/A,FALSE,"Model";"page9",#N/A,FALSE,"Model";"page10",#N/A,FALSE,"Model";"page11",#N/A,FALSE,"Model";"page12",#N/A,FALSE,"Model";"page13",#N/A,FALSE,"Model"}</definedName>
    <definedName name="pkeshbr" hidden="1">{"page1",#N/A,FALSE,"Model";"page2",#N/A,FALSE,"Model";"page3",#N/A,FALSE,"Model";"page4",#N/A,FALSE,"Model";"page5",#N/A,FALSE,"Model";"page6",#N/A,FALSE,"Model";"page7",#N/A,FALSE,"Model";"page8",#N/A,FALSE,"Model";"page9",#N/A,FALSE,"Model";"page10",#N/A,FALSE,"Model";"page11",#N/A,FALSE,"Model";"page12",#N/A,FALSE,"Model";"page13",#N/A,FALSE,"Model"}</definedName>
    <definedName name="PopCache_FA_MASS_ADDITIONS_DEPRECIATE_FLAG" hidden="1">#REF!</definedName>
    <definedName name="PopCache_FA_MASS_ADDITIONS_IN_USE_FLAG" hidden="1">#REF!</definedName>
    <definedName name="PopCache_FA_MASS_ADDITIONS_INVENTORIAL" hidden="1">#REF!</definedName>
    <definedName name="PopCache_FA_MASS_ADDITIONS_NEW_USED" hidden="1">#REF!</definedName>
    <definedName name="PopCache_FA_MASS_ADDITIONS_OWNED_LEASED" hidden="1">#REF!</definedName>
    <definedName name="pqiejhg" localSheetId="5"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2" hidden="1">{"page1",#N/A,FALSE,"Model";"page2",#N/A,FALSE,"Model";"page3",#N/A,FALSE,"Model";"page4",#N/A,FALSE,"Model";"page5",#N/A,FALSE,"Model";"page6",#N/A,FALSE,"Model";"page7",#N/A,FALSE,"Model";"page8",#N/A,FALSE,"Model";"page9",#N/A,FALSE,"Model";"page10",#N/A,FALSE,"Model";"page11",#N/A,FALSE,"Model";"page12",#N/A,FALSE,"Model";"page13",#N/A,FALSE,"Model"}</definedName>
    <definedName name="pqiejhg" localSheetId="3" hidden="1">{"page1",#N/A,FALSE,"Model";"page2",#N/A,FALSE,"Model";"page3",#N/A,FALSE,"Model";"page4",#N/A,FALSE,"Model";"page5",#N/A,FALSE,"Model";"page6",#N/A,FALSE,"Model";"page7",#N/A,FALSE,"Model";"page8",#N/A,FALSE,"Model";"page9",#N/A,FALSE,"Model";"page10",#N/A,FALSE,"Model";"page11",#N/A,FALSE,"Model";"page12",#N/A,FALSE,"Model";"page13",#N/A,FALSE,"Model"}</definedName>
    <definedName name="pqiejhg" hidden="1">{"page1",#N/A,FALSE,"Model";"page2",#N/A,FALSE,"Model";"page3",#N/A,FALSE,"Model";"page4",#N/A,FALSE,"Model";"page5",#N/A,FALSE,"Model";"page6",#N/A,FALSE,"Model";"page7",#N/A,FALSE,"Model";"page8",#N/A,FALSE,"Model";"page9",#N/A,FALSE,"Model";"page10",#N/A,FALSE,"Model";"page11",#N/A,FALSE,"Model";"page12",#N/A,FALSE,"Model";"page13",#N/A,FALSE,"Model"}</definedName>
    <definedName name="PRAsp1" localSheetId="6">#REF!</definedName>
    <definedName name="PRAsp1" localSheetId="8">#REF!</definedName>
    <definedName name="PRAsp1" localSheetId="7">#REF!</definedName>
    <definedName name="PRAsp1">#REF!</definedName>
    <definedName name="PRAsp2" localSheetId="6">#REF!</definedName>
    <definedName name="PRAsp2" localSheetId="8">#REF!</definedName>
    <definedName name="PRAsp2" localSheetId="7">#REF!</definedName>
    <definedName name="PRAsp2">#REF!</definedName>
    <definedName name="PRAsp3" localSheetId="6">#REF!</definedName>
    <definedName name="PRAsp3" localSheetId="8">#REF!</definedName>
    <definedName name="PRAsp3" localSheetId="7">#REF!</definedName>
    <definedName name="PRAsp3">#REF!</definedName>
    <definedName name="PRAsp4" localSheetId="6">#REF!</definedName>
    <definedName name="PRAsp4" localSheetId="8">#REF!</definedName>
    <definedName name="PRAsp4" localSheetId="7">#REF!</definedName>
    <definedName name="PRAsp4">#REF!</definedName>
    <definedName name="PRAsp5" localSheetId="6">#REF!</definedName>
    <definedName name="PRAsp5" localSheetId="8">#REF!</definedName>
    <definedName name="PRAsp5" localSheetId="7">#REF!</definedName>
    <definedName name="PRAsp5">#REF!</definedName>
    <definedName name="prin" localSheetId="5"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2"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localSheetId="3"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 hidden="1">{"-sum",#N/A,FALSE,"OCADO REPORT BY WEEK";"-costs",#N/A,FALSE,"OCADO REPORT BY WEEK";"-PS",#N/A,FALSE,"OCADO REPORT BY WEEK";"-mgmt",#N/A,FALSE,"OCADO REPORT BY WEEK";"-NIB",#N/A,FALSE,"OCADO REPORT BY WEEK";"-misc",#N/A,FALSE,"OCADO REPORT BY WEEK";"-KPI",#N/A,FALSE,"KPI";"+sum",#N/A,FALSE,"OCADO REPORT BY WEEK";"+costs",#N/A,FALSE,"OCADO REPORT BY WEEK";"+PS",#N/A,FALSE,"OCADO REPORT BY WEEK";"+mgmt",#N/A,FALSE,"OCADO REPORT BY WEEK";"+NIB",#N/A,FALSE,"OCADO REPORT BY WEEK";"+misc",#N/A,FALSE,"OCADO REPORT BY WEEK";"+vol",#N/A,FALSE,"OCADO REPORT BY WEEK";"+KPI",#N/A,FALSE,"KPI"}</definedName>
    <definedName name="Print" localSheetId="5" hidden="1">{#N/A,#N/A,FALSE,"Summary";#N/A,#N/A,FALSE,"Retail";#N/A,#N/A,FALSE,"Ret Sensitivity";#N/A,#N/A,FALSE,"Manufacturing";#N/A,#N/A,FALSE,"Man Sensitivity";#N/A,#N/A,FALSE,"Ops UK &amp; I HO";#N/A,#N/A,FALSE,"UK &amp; I HO sensitivity "}</definedName>
    <definedName name="Print" localSheetId="2" hidden="1">{#N/A,#N/A,FALSE,"Summary";#N/A,#N/A,FALSE,"Retail";#N/A,#N/A,FALSE,"Ret Sensitivity";#N/A,#N/A,FALSE,"Manufacturing";#N/A,#N/A,FALSE,"Man Sensitivity";#N/A,#N/A,FALSE,"Ops UK &amp; I HO";#N/A,#N/A,FALSE,"UK &amp; I HO sensitivity "}</definedName>
    <definedName name="Print" localSheetId="3" hidden="1">{#N/A,#N/A,FALSE,"Summary";#N/A,#N/A,FALSE,"Retail";#N/A,#N/A,FALSE,"Ret Sensitivity";#N/A,#N/A,FALSE,"Manufacturing";#N/A,#N/A,FALSE,"Man Sensitivity";#N/A,#N/A,FALSE,"Ops UK &amp; I HO";#N/A,#N/A,FALSE,"UK &amp; I HO sensitivity "}</definedName>
    <definedName name="Print" hidden="1">{#N/A,#N/A,FALSE,"Summary";#N/A,#N/A,FALSE,"Retail";#N/A,#N/A,FALSE,"Ret Sensitivity";#N/A,#N/A,FALSE,"Manufacturing";#N/A,#N/A,FALSE,"Man Sensitivity";#N/A,#N/A,FALSE,"Ops UK &amp; I HO";#N/A,#N/A,FALSE,"UK &amp; I HO sensitivity "}</definedName>
    <definedName name="Print2" localSheetId="5" hidden="1">{#N/A,#N/A,FALSE,"Summary";#N/A,#N/A,FALSE,"Retail";#N/A,#N/A,FALSE,"Ret Sensitivity";#N/A,#N/A,FALSE,"Manufacturing";#N/A,#N/A,FALSE,"Man Sensitivity";#N/A,#N/A,FALSE,"Ops UK &amp; I HO";#N/A,#N/A,FALSE,"UK &amp; I HO sensitivity "}</definedName>
    <definedName name="Print2" localSheetId="2" hidden="1">{#N/A,#N/A,FALSE,"Summary";#N/A,#N/A,FALSE,"Retail";#N/A,#N/A,FALSE,"Ret Sensitivity";#N/A,#N/A,FALSE,"Manufacturing";#N/A,#N/A,FALSE,"Man Sensitivity";#N/A,#N/A,FALSE,"Ops UK &amp; I HO";#N/A,#N/A,FALSE,"UK &amp; I HO sensitivity "}</definedName>
    <definedName name="Print2" localSheetId="3" hidden="1">{#N/A,#N/A,FALSE,"Summary";#N/A,#N/A,FALSE,"Retail";#N/A,#N/A,FALSE,"Ret Sensitivity";#N/A,#N/A,FALSE,"Manufacturing";#N/A,#N/A,FALSE,"Man Sensitivity";#N/A,#N/A,FALSE,"Ops UK &amp; I HO";#N/A,#N/A,FALSE,"UK &amp; I HO sensitivity "}</definedName>
    <definedName name="Print2" hidden="1">{#N/A,#N/A,FALSE,"Summary";#N/A,#N/A,FALSE,"Retail";#N/A,#N/A,FALSE,"Ret Sensitivity";#N/A,#N/A,FALSE,"Manufacturing";#N/A,#N/A,FALSE,"Man Sensitivity";#N/A,#N/A,FALSE,"Ops UK &amp; I HO";#N/A,#N/A,FALSE,"UK &amp; I HO sensitivity "}</definedName>
    <definedName name="PRsub" localSheetId="6">#REF!</definedName>
    <definedName name="PRsub" localSheetId="8">#REF!</definedName>
    <definedName name="PRsub" localSheetId="7">#REF!</definedName>
    <definedName name="PRsub">#REF!</definedName>
    <definedName name="PRsubCore" localSheetId="6">#REF!</definedName>
    <definedName name="PRsubCore" localSheetId="8">#REF!</definedName>
    <definedName name="PRsubCore" localSheetId="7">#REF!</definedName>
    <definedName name="PRsubCore">#REF!</definedName>
    <definedName name="pyt" localSheetId="5" hidden="1">{"TRFVAL1",#N/A,FALSE,"Sales Analysis";"TRFVAL2",#N/A,FALSE,"Sales Analysis";"CPT",#N/A,FALSE,"Sheet1";"MGTAC1",#N/A,FALSE,"Sheet1";"PLAC",#N/A,FALSE,"Sheet1";"PLAC2",#N/A,FALSE,"Sheet1";"BALSHEET",#N/A,FALSE,"Sheet1"}</definedName>
    <definedName name="pyt" localSheetId="2" hidden="1">{"TRFVAL1",#N/A,FALSE,"Sales Analysis";"TRFVAL2",#N/A,FALSE,"Sales Analysis";"CPT",#N/A,FALSE,"Sheet1";"MGTAC1",#N/A,FALSE,"Sheet1";"PLAC",#N/A,FALSE,"Sheet1";"PLAC2",#N/A,FALSE,"Sheet1";"BALSHEET",#N/A,FALSE,"Sheet1"}</definedName>
    <definedName name="pyt" localSheetId="3" hidden="1">{"TRFVAL1",#N/A,FALSE,"Sales Analysis";"TRFVAL2",#N/A,FALSE,"Sales Analysis";"CPT",#N/A,FALSE,"Sheet1";"MGTAC1",#N/A,FALSE,"Sheet1";"PLAC",#N/A,FALSE,"Sheet1";"PLAC2",#N/A,FALSE,"Sheet1";"BALSHEET",#N/A,FALSE,"Sheet1"}</definedName>
    <definedName name="pyt" hidden="1">{"TRFVAL1",#N/A,FALSE,"Sales Analysis";"TRFVAL2",#N/A,FALSE,"Sales Analysis";"CPT",#N/A,FALSE,"Sheet1";"MGTAC1",#N/A,FALSE,"Sheet1";"PLAC",#N/A,FALSE,"Sheet1";"PLAC2",#N/A,FALSE,"Sheet1";"BALSHEET",#N/A,FALSE,"Sheet1"}</definedName>
    <definedName name="q" localSheetId="5" hidden="1">{#N/A,#N/A,FALSE,"Summary";#N/A,#N/A,FALSE,"Retail";#N/A,#N/A,FALSE,"Ret Sensitivity";#N/A,#N/A,FALSE,"Manufacturing";#N/A,#N/A,FALSE,"Man Sensitivity";#N/A,#N/A,FALSE,"Ops UK &amp; I HO";#N/A,#N/A,FALSE,"UK &amp; I HO sensitivity "}</definedName>
    <definedName name="q" localSheetId="2" hidden="1">{#N/A,#N/A,FALSE,"Summary";#N/A,#N/A,FALSE,"Retail";#N/A,#N/A,FALSE,"Ret Sensitivity";#N/A,#N/A,FALSE,"Manufacturing";#N/A,#N/A,FALSE,"Man Sensitivity";#N/A,#N/A,FALSE,"Ops UK &amp; I HO";#N/A,#N/A,FALSE,"UK &amp; I HO sensitivity "}</definedName>
    <definedName name="q" localSheetId="3" hidden="1">{#N/A,#N/A,FALSE,"Summary";#N/A,#N/A,FALSE,"Retail";#N/A,#N/A,FALSE,"Ret Sensitivity";#N/A,#N/A,FALSE,"Manufacturing";#N/A,#N/A,FALSE,"Man Sensitivity";#N/A,#N/A,FALSE,"Ops UK &amp; I HO";#N/A,#N/A,FALSE,"UK &amp; I HO sensitivity "}</definedName>
    <definedName name="q" hidden="1">{#N/A,#N/A,FALSE,"Summary";#N/A,#N/A,FALSE,"Retail";#N/A,#N/A,FALSE,"Ret Sensitivity";#N/A,#N/A,FALSE,"Manufacturing";#N/A,#N/A,FALSE,"Man Sensitivity";#N/A,#N/A,FALSE,"Ops UK &amp; I HO";#N/A,#N/A,FALSE,"UK &amp; I HO sensitivity "}</definedName>
    <definedName name="Q_Month">[14]Input!$C$4</definedName>
    <definedName name="QAS" localSheetId="5" hidden="1">{#N/A,#N/A,FALSE,"Summary";#N/A,#N/A,FALSE,"Retail";#N/A,#N/A,FALSE,"Ret Sensitivity";#N/A,#N/A,FALSE,"Manufacturing";#N/A,#N/A,FALSE,"Man Sensitivity";#N/A,#N/A,FALSE,"Ops UK &amp; I HO";#N/A,#N/A,FALSE,"UK &amp; I HO sensitivity "}</definedName>
    <definedName name="QAS" localSheetId="2" hidden="1">{#N/A,#N/A,FALSE,"Summary";#N/A,#N/A,FALSE,"Retail";#N/A,#N/A,FALSE,"Ret Sensitivity";#N/A,#N/A,FALSE,"Manufacturing";#N/A,#N/A,FALSE,"Man Sensitivity";#N/A,#N/A,FALSE,"Ops UK &amp; I HO";#N/A,#N/A,FALSE,"UK &amp; I HO sensitivity "}</definedName>
    <definedName name="QAS" localSheetId="3" hidden="1">{#N/A,#N/A,FALSE,"Summary";#N/A,#N/A,FALSE,"Retail";#N/A,#N/A,FALSE,"Ret Sensitivity";#N/A,#N/A,FALSE,"Manufacturing";#N/A,#N/A,FALSE,"Man Sensitivity";#N/A,#N/A,FALSE,"Ops UK &amp; I HO";#N/A,#N/A,FALSE,"UK &amp; I HO sensitivity "}</definedName>
    <definedName name="QAS" hidden="1">{#N/A,#N/A,FALSE,"Summary";#N/A,#N/A,FALSE,"Retail";#N/A,#N/A,FALSE,"Ret Sensitivity";#N/A,#N/A,FALSE,"Manufacturing";#N/A,#N/A,FALSE,"Man Sensitivity";#N/A,#N/A,FALSE,"Ops UK &amp; I HO";#N/A,#N/A,FALSE,"UK &amp; I HO sensitivity "}</definedName>
    <definedName name="qaz" localSheetId="5" hidden="1">{#N/A,#N/A,FALSE,"Summary";#N/A,#N/A,FALSE,"Retail";#N/A,#N/A,FALSE,"Ret Sensitivity";#N/A,#N/A,FALSE,"Manufacturing";#N/A,#N/A,FALSE,"Man Sensitivity";#N/A,#N/A,FALSE,"Ops UK &amp; I HO";#N/A,#N/A,FALSE,"UK &amp; I HO sensitivity "}</definedName>
    <definedName name="qaz" localSheetId="2" hidden="1">{#N/A,#N/A,FALSE,"Summary";#N/A,#N/A,FALSE,"Retail";#N/A,#N/A,FALSE,"Ret Sensitivity";#N/A,#N/A,FALSE,"Manufacturing";#N/A,#N/A,FALSE,"Man Sensitivity";#N/A,#N/A,FALSE,"Ops UK &amp; I HO";#N/A,#N/A,FALSE,"UK &amp; I HO sensitivity "}</definedName>
    <definedName name="qaz" localSheetId="3" hidden="1">{#N/A,#N/A,FALSE,"Summary";#N/A,#N/A,FALSE,"Retail";#N/A,#N/A,FALSE,"Ret Sensitivity";#N/A,#N/A,FALSE,"Manufacturing";#N/A,#N/A,FALSE,"Man Sensitivity";#N/A,#N/A,FALSE,"Ops UK &amp; I HO";#N/A,#N/A,FALSE,"UK &amp; I HO sensitivity "}</definedName>
    <definedName name="qaz" hidden="1">{#N/A,#N/A,FALSE,"Summary";#N/A,#N/A,FALSE,"Retail";#N/A,#N/A,FALSE,"Ret Sensitivity";#N/A,#N/A,FALSE,"Manufacturing";#N/A,#N/A,FALSE,"Man Sensitivity";#N/A,#N/A,FALSE,"Ops UK &amp; I HO";#N/A,#N/A,FALSE,"UK &amp; I HO sensitivity "}</definedName>
    <definedName name="qeoi" localSheetId="5" hidden="1">{"page1",#N/A,FALSE,"Model";"page2",#N/A,FALSE,"Model";"page3",#N/A,FALSE,"Model";"page4",#N/A,FALSE,"Model";"page5",#N/A,FALSE,"Model";"page6",#N/A,FALSE,"Model";"page7",#N/A,FALSE,"Model";"page8",#N/A,FALSE,"Model";"page9",#N/A,FALSE,"Model";"page10",#N/A,FALSE,"Model";"page11",#N/A,FALSE,"Model";"page12",#N/A,FALSE,"Model";"page13",#N/A,FALSE,"Model"}</definedName>
    <definedName name="qeoi" localSheetId="2" hidden="1">{"page1",#N/A,FALSE,"Model";"page2",#N/A,FALSE,"Model";"page3",#N/A,FALSE,"Model";"page4",#N/A,FALSE,"Model";"page5",#N/A,FALSE,"Model";"page6",#N/A,FALSE,"Model";"page7",#N/A,FALSE,"Model";"page8",#N/A,FALSE,"Model";"page9",#N/A,FALSE,"Model";"page10",#N/A,FALSE,"Model";"page11",#N/A,FALSE,"Model";"page12",#N/A,FALSE,"Model";"page13",#N/A,FALSE,"Model"}</definedName>
    <definedName name="qeoi" localSheetId="3" hidden="1">{"page1",#N/A,FALSE,"Model";"page2",#N/A,FALSE,"Model";"page3",#N/A,FALSE,"Model";"page4",#N/A,FALSE,"Model";"page5",#N/A,FALSE,"Model";"page6",#N/A,FALSE,"Model";"page7",#N/A,FALSE,"Model";"page8",#N/A,FALSE,"Model";"page9",#N/A,FALSE,"Model";"page10",#N/A,FALSE,"Model";"page11",#N/A,FALSE,"Model";"page12",#N/A,FALSE,"Model";"page13",#N/A,FALSE,"Model"}</definedName>
    <definedName name="qeoi" hidden="1">{"page1",#N/A,FALSE,"Model";"page2",#N/A,FALSE,"Model";"page3",#N/A,FALSE,"Model";"page4",#N/A,FALSE,"Model";"page5",#N/A,FALSE,"Model";"page6",#N/A,FALSE,"Model";"page7",#N/A,FALSE,"Model";"page8",#N/A,FALSE,"Model";"page9",#N/A,FALSE,"Model";"page10",#N/A,FALSE,"Model";"page11",#N/A,FALSE,"Model";"page12",#N/A,FALSE,"Model";"page13",#N/A,FALSE,"Model"}</definedName>
    <definedName name="qeoin" localSheetId="5" hidden="1">{"page1",#N/A,FALSE,"Model";"page2",#N/A,FALSE,"Model";"page3",#N/A,FALSE,"Model";"page4",#N/A,FALSE,"Model";"page5",#N/A,FALSE,"Model";"page6",#N/A,FALSE,"Model";"page7",#N/A,FALSE,"Model";"page8",#N/A,FALSE,"Model";"page9",#N/A,FALSE,"Model";"page10",#N/A,FALSE,"Model";"page11",#N/A,FALSE,"Model";"page12",#N/A,FALSE,"Model";"page13",#N/A,FALSE,"Model"}</definedName>
    <definedName name="qeoin" localSheetId="2" hidden="1">{"page1",#N/A,FALSE,"Model";"page2",#N/A,FALSE,"Model";"page3",#N/A,FALSE,"Model";"page4",#N/A,FALSE,"Model";"page5",#N/A,FALSE,"Model";"page6",#N/A,FALSE,"Model";"page7",#N/A,FALSE,"Model";"page8",#N/A,FALSE,"Model";"page9",#N/A,FALSE,"Model";"page10",#N/A,FALSE,"Model";"page11",#N/A,FALSE,"Model";"page12",#N/A,FALSE,"Model";"page13",#N/A,FALSE,"Model"}</definedName>
    <definedName name="qeoin" localSheetId="3" hidden="1">{"page1",#N/A,FALSE,"Model";"page2",#N/A,FALSE,"Model";"page3",#N/A,FALSE,"Model";"page4",#N/A,FALSE,"Model";"page5",#N/A,FALSE,"Model";"page6",#N/A,FALSE,"Model";"page7",#N/A,FALSE,"Model";"page8",#N/A,FALSE,"Model";"page9",#N/A,FALSE,"Model";"page10",#N/A,FALSE,"Model";"page11",#N/A,FALSE,"Model";"page12",#N/A,FALSE,"Model";"page13",#N/A,FALSE,"Model"}</definedName>
    <definedName name="qeoin"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ubg"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iw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iwubg"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epo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epoiubg" hidden="1">{"page1",#N/A,FALSE,"Model";"page2",#N/A,FALSE,"Model";"page3",#N/A,FALSE,"Model";"page4",#N/A,FALSE,"Model";"page5",#N/A,FALSE,"Model";"page6",#N/A,FALSE,"Model";"page7",#N/A,FALSE,"Model";"page8",#N/A,FALSE,"Model";"page9",#N/A,FALSE,"Model";"page10",#N/A,FALSE,"Model";"page11",#N/A,FALSE,"Model";"page12",#N/A,FALSE,"Model";"page13",#N/A,FALSE,"Model"}</definedName>
    <definedName name="qeuhg" localSheetId="5" hidden="1">{"page1",#N/A,FALSE,"Model";"page2",#N/A,FALSE,"Model";"page3",#N/A,FALSE,"Model";"page4",#N/A,FALSE,"Model";"page5",#N/A,FALSE,"Model";"page6",#N/A,FALSE,"Model";"page7",#N/A,FALSE,"Model";"page8",#N/A,FALSE,"Model";"page9",#N/A,FALSE,"Model";"page10",#N/A,FALSE,"Model";"page11",#N/A,FALSE,"Model";"page12",#N/A,FALSE,"Model";"page13",#N/A,FALSE,"Model"}</definedName>
    <definedName name="qeuhg" localSheetId="2" hidden="1">{"page1",#N/A,FALSE,"Model";"page2",#N/A,FALSE,"Model";"page3",#N/A,FALSE,"Model";"page4",#N/A,FALSE,"Model";"page5",#N/A,FALSE,"Model";"page6",#N/A,FALSE,"Model";"page7",#N/A,FALSE,"Model";"page8",#N/A,FALSE,"Model";"page9",#N/A,FALSE,"Model";"page10",#N/A,FALSE,"Model";"page11",#N/A,FALSE,"Model";"page12",#N/A,FALSE,"Model";"page13",#N/A,FALSE,"Model"}</definedName>
    <definedName name="qeuhg" localSheetId="3" hidden="1">{"page1",#N/A,FALSE,"Model";"page2",#N/A,FALSE,"Model";"page3",#N/A,FALSE,"Model";"page4",#N/A,FALSE,"Model";"page5",#N/A,FALSE,"Model";"page6",#N/A,FALSE,"Model";"page7",#N/A,FALSE,"Model";"page8",#N/A,FALSE,"Model";"page9",#N/A,FALSE,"Model";"page10",#N/A,FALSE,"Model";"page11",#N/A,FALSE,"Model";"page12",#N/A,FALSE,"Model";"page13",#N/A,FALSE,"Model"}</definedName>
    <definedName name="qeuhg"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5"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2" hidden="1">{"page1",#N/A,FALSE,"Model";"page2",#N/A,FALSE,"Model";"page3",#N/A,FALSE,"Model";"page4",#N/A,FALSE,"Model";"page5",#N/A,FALSE,"Model";"page6",#N/A,FALSE,"Model";"page7",#N/A,FALSE,"Model";"page8",#N/A,FALSE,"Model";"page9",#N/A,FALSE,"Model";"page10",#N/A,FALSE,"Model";"page11",#N/A,FALSE,"Model";"page12",#N/A,FALSE,"Model";"page13",#N/A,FALSE,"Model"}</definedName>
    <definedName name="qewpoung" localSheetId="3" hidden="1">{"page1",#N/A,FALSE,"Model";"page2",#N/A,FALSE,"Model";"page3",#N/A,FALSE,"Model";"page4",#N/A,FALSE,"Model";"page5",#N/A,FALSE,"Model";"page6",#N/A,FALSE,"Model";"page7",#N/A,FALSE,"Model";"page8",#N/A,FALSE,"Model";"page9",#N/A,FALSE,"Model";"page10",#N/A,FALSE,"Model";"page11",#N/A,FALSE,"Model";"page12",#N/A,FALSE,"Model";"page13",#N/A,FALSE,"Model"}</definedName>
    <definedName name="qewpoung"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5"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2" hidden="1">{"page1",#N/A,FALSE,"Model";"page2",#N/A,FALSE,"Model";"page3",#N/A,FALSE,"Model";"page4",#N/A,FALSE,"Model";"page5",#N/A,FALSE,"Model";"page6",#N/A,FALSE,"Model";"page7",#N/A,FALSE,"Model";"page8",#N/A,FALSE,"Model";"page9",#N/A,FALSE,"Model";"page10",#N/A,FALSE,"Model";"page11",#N/A,FALSE,"Model";"page12",#N/A,FALSE,"Model";"page13",#N/A,FALSE,"Model"}</definedName>
    <definedName name="qiuewbg" localSheetId="3" hidden="1">{"page1",#N/A,FALSE,"Model";"page2",#N/A,FALSE,"Model";"page3",#N/A,FALSE,"Model";"page4",#N/A,FALSE,"Model";"page5",#N/A,FALSE,"Model";"page6",#N/A,FALSE,"Model";"page7",#N/A,FALSE,"Model";"page8",#N/A,FALSE,"Model";"page9",#N/A,FALSE,"Model";"page10",#N/A,FALSE,"Model";"page11",#N/A,FALSE,"Model";"page12",#N/A,FALSE,"Model";"page13",#N/A,FALSE,"Model"}</definedName>
    <definedName name="qiuewbg"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5"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2" hidden="1">{"page1",#N/A,FALSE,"Model";"page2",#N/A,FALSE,"Model";"page3",#N/A,FALSE,"Model";"page4",#N/A,FALSE,"Model";"page5",#N/A,FALSE,"Model";"page6",#N/A,FALSE,"Model";"page7",#N/A,FALSE,"Model";"page8",#N/A,FALSE,"Model";"page9",#N/A,FALSE,"Model";"page10",#N/A,FALSE,"Model";"page11",#N/A,FALSE,"Model";"page12",#N/A,FALSE,"Model";"page13",#N/A,FALSE,"Model"}</definedName>
    <definedName name="qiuhgq" localSheetId="3" hidden="1">{"page1",#N/A,FALSE,"Model";"page2",#N/A,FALSE,"Model";"page3",#N/A,FALSE,"Model";"page4",#N/A,FALSE,"Model";"page5",#N/A,FALSE,"Model";"page6",#N/A,FALSE,"Model";"page7",#N/A,FALSE,"Model";"page8",#N/A,FALSE,"Model";"page9",#N/A,FALSE,"Model";"page10",#N/A,FALSE,"Model";"page11",#N/A,FALSE,"Model";"page12",#N/A,FALSE,"Model";"page13",#N/A,FALSE,"Model"}</definedName>
    <definedName name="qiuhgq"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5"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2" hidden="1">{"page1",#N/A,FALSE,"Model";"page2",#N/A,FALSE,"Model";"page3",#N/A,FALSE,"Model";"page4",#N/A,FALSE,"Model";"page5",#N/A,FALSE,"Model";"page6",#N/A,FALSE,"Model";"page7",#N/A,FALSE,"Model";"page8",#N/A,FALSE,"Model";"page9",#N/A,FALSE,"Model";"page10",#N/A,FALSE,"Model";"page11",#N/A,FALSE,"Model";"page12",#N/A,FALSE,"Model";"page13",#N/A,FALSE,"Model"}</definedName>
    <definedName name="qlwkhvbe" localSheetId="3" hidden="1">{"page1",#N/A,FALSE,"Model";"page2",#N/A,FALSE,"Model";"page3",#N/A,FALSE,"Model";"page4",#N/A,FALSE,"Model";"page5",#N/A,FALSE,"Model";"page6",#N/A,FALSE,"Model";"page7",#N/A,FALSE,"Model";"page8",#N/A,FALSE,"Model";"page9",#N/A,FALSE,"Model";"page10",#N/A,FALSE,"Model";"page11",#N/A,FALSE,"Model";"page12",#N/A,FALSE,"Model";"page13",#N/A,FALSE,"Model"}</definedName>
    <definedName name="qlwkhvbe"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5"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2" hidden="1">{"page1",#N/A,FALSE,"Model";"page2",#N/A,FALSE,"Model";"page3",#N/A,FALSE,"Model";"page4",#N/A,FALSE,"Model";"page5",#N/A,FALSE,"Model";"page6",#N/A,FALSE,"Model";"page7",#N/A,FALSE,"Model";"page8",#N/A,FALSE,"Model";"page9",#N/A,FALSE,"Model";"page10",#N/A,FALSE,"Model";"page11",#N/A,FALSE,"Model";"page12",#N/A,FALSE,"Model";"page13",#N/A,FALSE,"Model"}</definedName>
    <definedName name="qoihebg" localSheetId="3" hidden="1">{"page1",#N/A,FALSE,"Model";"page2",#N/A,FALSE,"Model";"page3",#N/A,FALSE,"Model";"page4",#N/A,FALSE,"Model";"page5",#N/A,FALSE,"Model";"page6",#N/A,FALSE,"Model";"page7",#N/A,FALSE,"Model";"page8",#N/A,FALSE,"Model";"page9",#N/A,FALSE,"Model";"page10",#N/A,FALSE,"Model";"page11",#N/A,FALSE,"Model";"page12",#N/A,FALSE,"Model";"page13",#N/A,FALSE,"Model"}</definedName>
    <definedName name="qoihebg"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5"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2" hidden="1">{"page1",#N/A,FALSE,"Model";"page2",#N/A,FALSE,"Model";"page3",#N/A,FALSE,"Model";"page4",#N/A,FALSE,"Model";"page5",#N/A,FALSE,"Model";"page6",#N/A,FALSE,"Model";"page7",#N/A,FALSE,"Model";"page8",#N/A,FALSE,"Model";"page9",#N/A,FALSE,"Model";"page10",#N/A,FALSE,"Model";"page11",#N/A,FALSE,"Model";"page12",#N/A,FALSE,"Model";"page13",#N/A,FALSE,"Model"}</definedName>
    <definedName name="qoiuewfbgr" localSheetId="3" hidden="1">{"page1",#N/A,FALSE,"Model";"page2",#N/A,FALSE,"Model";"page3",#N/A,FALSE,"Model";"page4",#N/A,FALSE,"Model";"page5",#N/A,FALSE,"Model";"page6",#N/A,FALSE,"Model";"page7",#N/A,FALSE,"Model";"page8",#N/A,FALSE,"Model";"page9",#N/A,FALSE,"Model";"page10",#N/A,FALSE,"Model";"page11",#N/A,FALSE,"Model";"page12",#N/A,FALSE,"Model";"page13",#N/A,FALSE,"Model"}</definedName>
    <definedName name="qoiuewfbgr"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5"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2" hidden="1">{"page1",#N/A,FALSE,"Model";"page2",#N/A,FALSE,"Model";"page3",#N/A,FALSE,"Model";"page4",#N/A,FALSE,"Model";"page5",#N/A,FALSE,"Model";"page6",#N/A,FALSE,"Model";"page7",#N/A,FALSE,"Model";"page8",#N/A,FALSE,"Model";"page9",#N/A,FALSE,"Model";"page10",#N/A,FALSE,"Model";"page11",#N/A,FALSE,"Model";"page12",#N/A,FALSE,"Model";"page13",#N/A,FALSE,"Model"}</definedName>
    <definedName name="qoiugebrq" localSheetId="3" hidden="1">{"page1",#N/A,FALSE,"Model";"page2",#N/A,FALSE,"Model";"page3",#N/A,FALSE,"Model";"page4",#N/A,FALSE,"Model";"page5",#N/A,FALSE,"Model";"page6",#N/A,FALSE,"Model";"page7",#N/A,FALSE,"Model";"page8",#N/A,FALSE,"Model";"page9",#N/A,FALSE,"Model";"page10",#N/A,FALSE,"Model";"page11",#N/A,FALSE,"Model";"page12",#N/A,FALSE,"Model";"page13",#N/A,FALSE,"Model"}</definedName>
    <definedName name="qoiugebrq"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5"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2" hidden="1">{"page1",#N/A,FALSE,"Model";"page2",#N/A,FALSE,"Model";"page3",#N/A,FALSE,"Model";"page4",#N/A,FALSE,"Model";"page5",#N/A,FALSE,"Model";"page6",#N/A,FALSE,"Model";"page7",#N/A,FALSE,"Model";"page8",#N/A,FALSE,"Model";"page9",#N/A,FALSE,"Model";"page10",#N/A,FALSE,"Model";"page11",#N/A,FALSE,"Model";"page12",#N/A,FALSE,"Model";"page13",#N/A,FALSE,"Model"}</definedName>
    <definedName name="qoiuhg" localSheetId="3" hidden="1">{"page1",#N/A,FALSE,"Model";"page2",#N/A,FALSE,"Model";"page3",#N/A,FALSE,"Model";"page4",#N/A,FALSE,"Model";"page5",#N/A,FALSE,"Model";"page6",#N/A,FALSE,"Model";"page7",#N/A,FALSE,"Model";"page8",#N/A,FALSE,"Model";"page9",#N/A,FALSE,"Model";"page10",#N/A,FALSE,"Model";"page11",#N/A,FALSE,"Model";"page12",#N/A,FALSE,"Model";"page13",#N/A,FALSE,"Model"}</definedName>
    <definedName name="qoiuhg"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iubg"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5"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2" hidden="1">{"page1",#N/A,FALSE,"Model";"page2",#N/A,FALSE,"Model";"page3",#N/A,FALSE,"Model";"page4",#N/A,FALSE,"Model";"page5",#N/A,FALSE,"Model";"page6",#N/A,FALSE,"Model";"page7",#N/A,FALSE,"Model";"page8",#N/A,FALSE,"Model";"page9",#N/A,FALSE,"Model";"page10",#N/A,FALSE,"Model";"page11",#N/A,FALSE,"Model";"page12",#N/A,FALSE,"Model";"page13",#N/A,FALSE,"Model"}</definedName>
    <definedName name="qpeouhg" localSheetId="3" hidden="1">{"page1",#N/A,FALSE,"Model";"page2",#N/A,FALSE,"Model";"page3",#N/A,FALSE,"Model";"page4",#N/A,FALSE,"Model";"page5",#N/A,FALSE,"Model";"page6",#N/A,FALSE,"Model";"page7",#N/A,FALSE,"Model";"page8",#N/A,FALSE,"Model";"page9",#N/A,FALSE,"Model";"page10",#N/A,FALSE,"Model";"page11",#N/A,FALSE,"Model";"page12",#N/A,FALSE,"Model";"page13",#N/A,FALSE,"Model"}</definedName>
    <definedName name="qpeouhg"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5"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2" hidden="1">{"page1",#N/A,FALSE,"Model";"page2",#N/A,FALSE,"Model";"page3",#N/A,FALSE,"Model";"page4",#N/A,FALSE,"Model";"page5",#N/A,FALSE,"Model";"page6",#N/A,FALSE,"Model";"page7",#N/A,FALSE,"Model";"page8",#N/A,FALSE,"Model";"page9",#N/A,FALSE,"Model";"page10",#N/A,FALSE,"Model";"page11",#N/A,FALSE,"Model";"page12",#N/A,FALSE,"Model";"page13",#N/A,FALSE,"Model"}</definedName>
    <definedName name="qpewiubg" localSheetId="3" hidden="1">{"page1",#N/A,FALSE,"Model";"page2",#N/A,FALSE,"Model";"page3",#N/A,FALSE,"Model";"page4",#N/A,FALSE,"Model";"page5",#N/A,FALSE,"Model";"page6",#N/A,FALSE,"Model";"page7",#N/A,FALSE,"Model";"page8",#N/A,FALSE,"Model";"page9",#N/A,FALSE,"Model";"page10",#N/A,FALSE,"Model";"page11",#N/A,FALSE,"Model";"page12",#N/A,FALSE,"Model";"page13",#N/A,FALSE,"Model"}</definedName>
    <definedName name="qpewiubg"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5"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2" hidden="1">{"page1",#N/A,FALSE,"Model";"page2",#N/A,FALSE,"Model";"page3",#N/A,FALSE,"Model";"page4",#N/A,FALSE,"Model";"page5",#N/A,FALSE,"Model";"page6",#N/A,FALSE,"Model";"page7",#N/A,FALSE,"Model";"page8",#N/A,FALSE,"Model";"page9",#N/A,FALSE,"Model";"page10",#N/A,FALSE,"Model";"page11",#N/A,FALSE,"Model";"page12",#N/A,FALSE,"Model";"page13",#N/A,FALSE,"Model"}</definedName>
    <definedName name="qpewou" localSheetId="3" hidden="1">{"page1",#N/A,FALSE,"Model";"page2",#N/A,FALSE,"Model";"page3",#N/A,FALSE,"Model";"page4",#N/A,FALSE,"Model";"page5",#N/A,FALSE,"Model";"page6",#N/A,FALSE,"Model";"page7",#N/A,FALSE,"Model";"page8",#N/A,FALSE,"Model";"page9",#N/A,FALSE,"Model";"page10",#N/A,FALSE,"Model";"page11",#N/A,FALSE,"Model";"page12",#N/A,FALSE,"Model";"page13",#N/A,FALSE,"Model"}</definedName>
    <definedName name="qpewou" hidden="1">{"page1",#N/A,FALSE,"Model";"page2",#N/A,FALSE,"Model";"page3",#N/A,FALSE,"Model";"page4",#N/A,FALSE,"Model";"page5",#N/A,FALSE,"Model";"page6",#N/A,FALSE,"Model";"page7",#N/A,FALSE,"Model";"page8",#N/A,FALSE,"Model";"page9",#N/A,FALSE,"Model";"page10",#N/A,FALSE,"Model";"page11",#N/A,FALSE,"Model";"page12",#N/A,FALSE,"Model";"page13",#N/A,FALSE,"Model"}</definedName>
    <definedName name="qpiwu" localSheetId="5" hidden="1">{"page1",#N/A,FALSE,"Model";"page2",#N/A,FALSE,"Model";"page3",#N/A,FALSE,"Model";"page4",#N/A,FALSE,"Model";"page5",#N/A,FALSE,"Model";"page6",#N/A,FALSE,"Model";"page7",#N/A,FALSE,"Model";"page8",#N/A,FALSE,"Model";"page9",#N/A,FALSE,"Model";"page10",#N/A,FALSE,"Model";"page11",#N/A,FALSE,"Model";"page12",#N/A,FALSE,"Model";"page13",#N/A,FALSE,"Model"}</definedName>
    <definedName name="qpiwu" localSheetId="2" hidden="1">{"page1",#N/A,FALSE,"Model";"page2",#N/A,FALSE,"Model";"page3",#N/A,FALSE,"Model";"page4",#N/A,FALSE,"Model";"page5",#N/A,FALSE,"Model";"page6",#N/A,FALSE,"Model";"page7",#N/A,FALSE,"Model";"page8",#N/A,FALSE,"Model";"page9",#N/A,FALSE,"Model";"page10",#N/A,FALSE,"Model";"page11",#N/A,FALSE,"Model";"page12",#N/A,FALSE,"Model";"page13",#N/A,FALSE,"Model"}</definedName>
    <definedName name="qpiwu" localSheetId="3" hidden="1">{"page1",#N/A,FALSE,"Model";"page2",#N/A,FALSE,"Model";"page3",#N/A,FALSE,"Model";"page4",#N/A,FALSE,"Model";"page5",#N/A,FALSE,"Model";"page6",#N/A,FALSE,"Model";"page7",#N/A,FALSE,"Model";"page8",#N/A,FALSE,"Model";"page9",#N/A,FALSE,"Model";"page10",#N/A,FALSE,"Model";"page11",#N/A,FALSE,"Model";"page12",#N/A,FALSE,"Model";"page13",#N/A,FALSE,"Model"}</definedName>
    <definedName name="qpiwu"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powi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powiuehg" hidden="1">{"page1",#N/A,FALSE,"Model";"page2",#N/A,FALSE,"Model";"page3",#N/A,FALSE,"Model";"page4",#N/A,FALSE,"Model";"page5",#N/A,FALSE,"Model";"page6",#N/A,FALSE,"Model";"page7",#N/A,FALSE,"Model";"page8",#N/A,FALSE,"Model";"page9",#N/A,FALSE,"Model";"page10",#N/A,FALSE,"Model";"page11",#N/A,FALSE,"Model";"page12",#N/A,FALSE,"Model";"page13",#N/A,FALSE,"Model"}</definedName>
    <definedName name="quehg" localSheetId="5" hidden="1">{"page1",#N/A,FALSE,"Model";"page2",#N/A,FALSE,"Model";"page3",#N/A,FALSE,"Model";"page4",#N/A,FALSE,"Model";"page5",#N/A,FALSE,"Model";"page6",#N/A,FALSE,"Model";"page7",#N/A,FALSE,"Model";"page8",#N/A,FALSE,"Model";"page9",#N/A,FALSE,"Model";"page10",#N/A,FALSE,"Model";"page11",#N/A,FALSE,"Model";"page12",#N/A,FALSE,"Model";"page13",#N/A,FALSE,"Model"}</definedName>
    <definedName name="quehg" localSheetId="2" hidden="1">{"page1",#N/A,FALSE,"Model";"page2",#N/A,FALSE,"Model";"page3",#N/A,FALSE,"Model";"page4",#N/A,FALSE,"Model";"page5",#N/A,FALSE,"Model";"page6",#N/A,FALSE,"Model";"page7",#N/A,FALSE,"Model";"page8",#N/A,FALSE,"Model";"page9",#N/A,FALSE,"Model";"page10",#N/A,FALSE,"Model";"page11",#N/A,FALSE,"Model";"page12",#N/A,FALSE,"Model";"page13",#N/A,FALSE,"Model"}</definedName>
    <definedName name="quehg" localSheetId="3" hidden="1">{"page1",#N/A,FALSE,"Model";"page2",#N/A,FALSE,"Model";"page3",#N/A,FALSE,"Model";"page4",#N/A,FALSE,"Model";"page5",#N/A,FALSE,"Model";"page6",#N/A,FALSE,"Model";"page7",#N/A,FALSE,"Model";"page8",#N/A,FALSE,"Model";"page9",#N/A,FALSE,"Model";"page10",#N/A,FALSE,"Model";"page11",#N/A,FALSE,"Model";"page12",#N/A,FALSE,"Model";"page13",#N/A,FALSE,"Model"}</definedName>
    <definedName name="quehg" hidden="1">{"page1",#N/A,FALSE,"Model";"page2",#N/A,FALSE,"Model";"page3",#N/A,FALSE,"Model";"page4",#N/A,FALSE,"Model";"page5",#N/A,FALSE,"Model";"page6",#N/A,FALSE,"Model";"page7",#N/A,FALSE,"Model";"page8",#N/A,FALSE,"Model";"page9",#N/A,FALSE,"Model";"page10",#N/A,FALSE,"Model";"page11",#N/A,FALSE,"Model";"page12",#N/A,FALSE,"Model";"page13",#N/A,FALSE,"Model"}</definedName>
    <definedName name="qw" localSheetId="5" hidden="1">{"page1",#N/A,FALSE,"Model";"page2",#N/A,FALSE,"Model";"page3",#N/A,FALSE,"Model";"page4",#N/A,FALSE,"Model";"page5",#N/A,FALSE,"Model";"page6",#N/A,FALSE,"Model";"page7",#N/A,FALSE,"Model";"page8",#N/A,FALSE,"Model";"page9",#N/A,FALSE,"Model";"page10",#N/A,FALSE,"Model";"page11",#N/A,FALSE,"Model";"page12",#N/A,FALSE,"Model";"page13",#N/A,FALSE,"Model"}</definedName>
    <definedName name="qw" localSheetId="2" hidden="1">{"page1",#N/A,FALSE,"Model";"page2",#N/A,FALSE,"Model";"page3",#N/A,FALSE,"Model";"page4",#N/A,FALSE,"Model";"page5",#N/A,FALSE,"Model";"page6",#N/A,FALSE,"Model";"page7",#N/A,FALSE,"Model";"page8",#N/A,FALSE,"Model";"page9",#N/A,FALSE,"Model";"page10",#N/A,FALSE,"Model";"page11",#N/A,FALSE,"Model";"page12",#N/A,FALSE,"Model";"page13",#N/A,FALSE,"Model"}</definedName>
    <definedName name="qw" localSheetId="3" hidden="1">{"page1",#N/A,FALSE,"Model";"page2",#N/A,FALSE,"Model";"page3",#N/A,FALSE,"Model";"page4",#N/A,FALSE,"Model";"page5",#N/A,FALSE,"Model";"page6",#N/A,FALSE,"Model";"page7",#N/A,FALSE,"Model";"page8",#N/A,FALSE,"Model";"page9",#N/A,FALSE,"Model";"page10",#N/A,FALSE,"Model";"page11",#N/A,FALSE,"Model";"page12",#N/A,FALSE,"Model";"page13",#N/A,FALSE,"Model"}</definedName>
    <definedName name="qw" hidden="1">{"page1",#N/A,FALSE,"Model";"page2",#N/A,FALSE,"Model";"page3",#N/A,FALSE,"Model";"page4",#N/A,FALSE,"Model";"page5",#N/A,FALSE,"Model";"page6",#N/A,FALSE,"Model";"page7",#N/A,FALSE,"Model";"page8",#N/A,FALSE,"Model";"page9",#N/A,FALSE,"Model";"page10",#N/A,FALSE,"Model";"page11",#N/A,FALSE,"Model";"page12",#N/A,FALSE,"Model";"page13",#N/A,FALSE,"Model"}</definedName>
    <definedName name="qwas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as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qweug" localSheetId="5" hidden="1">{"page1",#N/A,FALSE,"Model";"page2",#N/A,FALSE,"Model";"page3",#N/A,FALSE,"Model";"page4",#N/A,FALSE,"Model";"page5",#N/A,FALSE,"Model";"page6",#N/A,FALSE,"Model";"page7",#N/A,FALSE,"Model";"page8",#N/A,FALSE,"Model";"page9",#N/A,FALSE,"Model";"page10",#N/A,FALSE,"Model";"page11",#N/A,FALSE,"Model";"page12",#N/A,FALSE,"Model";"page13",#N/A,FALSE,"Model"}</definedName>
    <definedName name="qweug" localSheetId="2" hidden="1">{"page1",#N/A,FALSE,"Model";"page2",#N/A,FALSE,"Model";"page3",#N/A,FALSE,"Model";"page4",#N/A,FALSE,"Model";"page5",#N/A,FALSE,"Model";"page6",#N/A,FALSE,"Model";"page7",#N/A,FALSE,"Model";"page8",#N/A,FALSE,"Model";"page9",#N/A,FALSE,"Model";"page10",#N/A,FALSE,"Model";"page11",#N/A,FALSE,"Model";"page12",#N/A,FALSE,"Model";"page13",#N/A,FALSE,"Model"}</definedName>
    <definedName name="qweug" localSheetId="3" hidden="1">{"page1",#N/A,FALSE,"Model";"page2",#N/A,FALSE,"Model";"page3",#N/A,FALSE,"Model";"page4",#N/A,FALSE,"Model";"page5",#N/A,FALSE,"Model";"page6",#N/A,FALSE,"Model";"page7",#N/A,FALSE,"Model";"page8",#N/A,FALSE,"Model";"page9",#N/A,FALSE,"Model";"page10",#N/A,FALSE,"Model";"page11",#N/A,FALSE,"Model";"page12",#N/A,FALSE,"Model";"page13",#N/A,FALSE,"Model"}</definedName>
    <definedName name="qweug"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5"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2" hidden="1">{"page1",#N/A,FALSE,"Model";"page2",#N/A,FALSE,"Model";"page3",#N/A,FALSE,"Model";"page4",#N/A,FALSE,"Model";"page5",#N/A,FALSE,"Model";"page6",#N/A,FALSE,"Model";"page7",#N/A,FALSE,"Model";"page8",#N/A,FALSE,"Model";"page9",#N/A,FALSE,"Model";"page10",#N/A,FALSE,"Model";"page11",#N/A,FALSE,"Model";"page12",#N/A,FALSE,"Model";"page13",#N/A,FALSE,"Model"}</definedName>
    <definedName name="qwlkjbg" localSheetId="3" hidden="1">{"page1",#N/A,FALSE,"Model";"page2",#N/A,FALSE,"Model";"page3",#N/A,FALSE,"Model";"page4",#N/A,FALSE,"Model";"page5",#N/A,FALSE,"Model";"page6",#N/A,FALSE,"Model";"page7",#N/A,FALSE,"Model";"page8",#N/A,FALSE,"Model";"page9",#N/A,FALSE,"Model";"page10",#N/A,FALSE,"Model";"page11",#N/A,FALSE,"Model";"page12",#N/A,FALSE,"Model";"page13",#N/A,FALSE,"Model"}</definedName>
    <definedName name="qwlkjbg" hidden="1">{"page1",#N/A,FALSE,"Model";"page2",#N/A,FALSE,"Model";"page3",#N/A,FALSE,"Model";"page4",#N/A,FALSE,"Model";"page5",#N/A,FALSE,"Model";"page6",#N/A,FALSE,"Model";"page7",#N/A,FALSE,"Model";"page8",#N/A,FALSE,"Model";"page9",#N/A,FALSE,"Model";"page10",#N/A,FALSE,"Model";"page11",#N/A,FALSE,"Model";"page12",#N/A,FALSE,"Model";"page13",#N/A,FALSE,"Model"}</definedName>
    <definedName name="rdf" localSheetId="5" hidden="1">{#N/A,#N/A,FALSE,"TITLE";#N/A,#N/A,FALSE,"Page 1";#N/A,#N/A,FALSE,"Page 2(i)";#N/A,#N/A,FALSE,"Page 2(ii)";#N/A,#N/A,FALSE,"Page 3";#N/A,#N/A,FALSE,"Page 3(i)";#N/A,#N/A,FALSE,"Page 3(ii)";#N/A,#N/A,FALSE,"Page 3(iii)";#N/A,#N/A,FALSE,"Page 4";#N/A,#N/A,FALSE,"NEW PAGE 5";#N/A,#N/A,FALSE,"NEW PAGE 6";#N/A,#N/A,FALSE,"NEW PAGE 7";#N/A,#N/A,FALSE,"NEW PAGE 8"}</definedName>
    <definedName name="rdf" localSheetId="2" hidden="1">{#N/A,#N/A,FALSE,"TITLE";#N/A,#N/A,FALSE,"Page 1";#N/A,#N/A,FALSE,"Page 2(i)";#N/A,#N/A,FALSE,"Page 2(ii)";#N/A,#N/A,FALSE,"Page 3";#N/A,#N/A,FALSE,"Page 3(i)";#N/A,#N/A,FALSE,"Page 3(ii)";#N/A,#N/A,FALSE,"Page 3(iii)";#N/A,#N/A,FALSE,"Page 4";#N/A,#N/A,FALSE,"NEW PAGE 5";#N/A,#N/A,FALSE,"NEW PAGE 6";#N/A,#N/A,FALSE,"NEW PAGE 7";#N/A,#N/A,FALSE,"NEW PAGE 8"}</definedName>
    <definedName name="rdf" localSheetId="3" hidden="1">{#N/A,#N/A,FALSE,"TITLE";#N/A,#N/A,FALSE,"Page 1";#N/A,#N/A,FALSE,"Page 2(i)";#N/A,#N/A,FALSE,"Page 2(ii)";#N/A,#N/A,FALSE,"Page 3";#N/A,#N/A,FALSE,"Page 3(i)";#N/A,#N/A,FALSE,"Page 3(ii)";#N/A,#N/A,FALSE,"Page 3(iii)";#N/A,#N/A,FALSE,"Page 4";#N/A,#N/A,FALSE,"NEW PAGE 5";#N/A,#N/A,FALSE,"NEW PAGE 6";#N/A,#N/A,FALSE,"NEW PAGE 7";#N/A,#N/A,FALSE,"NEW PAGE 8"}</definedName>
    <definedName name="rdf" hidden="1">{#N/A,#N/A,FALSE,"TITLE";#N/A,#N/A,FALSE,"Page 1";#N/A,#N/A,FALSE,"Page 2(i)";#N/A,#N/A,FALSE,"Page 2(ii)";#N/A,#N/A,FALSE,"Page 3";#N/A,#N/A,FALSE,"Page 3(i)";#N/A,#N/A,FALSE,"Page 3(ii)";#N/A,#N/A,FALSE,"Page 3(iii)";#N/A,#N/A,FALSE,"Page 4";#N/A,#N/A,FALSE,"NEW PAGE 5";#N/A,#N/A,FALSE,"NEW PAGE 6";#N/A,#N/A,FALSE,"NEW PAGE 7";#N/A,#N/A,FALSE,"NEW PAGE 8"}</definedName>
    <definedName name="rehb" localSheetId="5" hidden="1">{"page1",#N/A,FALSE,"Model";"page2",#N/A,FALSE,"Model";"page3",#N/A,FALSE,"Model";"page4",#N/A,FALSE,"Model";"page5",#N/A,FALSE,"Model";"page6",#N/A,FALSE,"Model";"page7",#N/A,FALSE,"Model";"page8",#N/A,FALSE,"Model";"page9",#N/A,FALSE,"Model";"page10",#N/A,FALSE,"Model";"page11",#N/A,FALSE,"Model";"page12",#N/A,FALSE,"Model";"page13",#N/A,FALSE,"Model"}</definedName>
    <definedName name="rehb" localSheetId="2" hidden="1">{"page1",#N/A,FALSE,"Model";"page2",#N/A,FALSE,"Model";"page3",#N/A,FALSE,"Model";"page4",#N/A,FALSE,"Model";"page5",#N/A,FALSE,"Model";"page6",#N/A,FALSE,"Model";"page7",#N/A,FALSE,"Model";"page8",#N/A,FALSE,"Model";"page9",#N/A,FALSE,"Model";"page10",#N/A,FALSE,"Model";"page11",#N/A,FALSE,"Model";"page12",#N/A,FALSE,"Model";"page13",#N/A,FALSE,"Model"}</definedName>
    <definedName name="rehb" localSheetId="3" hidden="1">{"page1",#N/A,FALSE,"Model";"page2",#N/A,FALSE,"Model";"page3",#N/A,FALSE,"Model";"page4",#N/A,FALSE,"Model";"page5",#N/A,FALSE,"Model";"page6",#N/A,FALSE,"Model";"page7",#N/A,FALSE,"Model";"page8",#N/A,FALSE,"Model";"page9",#N/A,FALSE,"Model";"page10",#N/A,FALSE,"Model";"page11",#N/A,FALSE,"Model";"page12",#N/A,FALSE,"Model";"page13",#N/A,FALSE,"Model"}</definedName>
    <definedName name="rehb" hidden="1">{"page1",#N/A,FALSE,"Model";"page2",#N/A,FALSE,"Model";"page3",#N/A,FALSE,"Model";"page4",#N/A,FALSE,"Model";"page5",#N/A,FALSE,"Model";"page6",#N/A,FALSE,"Model";"page7",#N/A,FALSE,"Model";"page8",#N/A,FALSE,"Model";"page9",#N/A,FALSE,"Model";"page10",#N/A,FALSE,"Model";"page11",#N/A,FALSE,"Model";"page12",#N/A,FALSE,"Model";"page13",#N/A,FALSE,"Model"}</definedName>
    <definedName name="rejbg" localSheetId="5" hidden="1">{"page1",#N/A,FALSE,"Model";"page2",#N/A,FALSE,"Model";"page3",#N/A,FALSE,"Model";"page4",#N/A,FALSE,"Model";"page5",#N/A,FALSE,"Model";"page6",#N/A,FALSE,"Model";"page7",#N/A,FALSE,"Model";"page8",#N/A,FALSE,"Model";"page9",#N/A,FALSE,"Model";"page10",#N/A,FALSE,"Model";"page11",#N/A,FALSE,"Model";"page12",#N/A,FALSE,"Model";"page13",#N/A,FALSE,"Model"}</definedName>
    <definedName name="rejbg" localSheetId="2" hidden="1">{"page1",#N/A,FALSE,"Model";"page2",#N/A,FALSE,"Model";"page3",#N/A,FALSE,"Model";"page4",#N/A,FALSE,"Model";"page5",#N/A,FALSE,"Model";"page6",#N/A,FALSE,"Model";"page7",#N/A,FALSE,"Model";"page8",#N/A,FALSE,"Model";"page9",#N/A,FALSE,"Model";"page10",#N/A,FALSE,"Model";"page11",#N/A,FALSE,"Model";"page12",#N/A,FALSE,"Model";"page13",#N/A,FALSE,"Model"}</definedName>
    <definedName name="rejbg" localSheetId="3" hidden="1">{"page1",#N/A,FALSE,"Model";"page2",#N/A,FALSE,"Model";"page3",#N/A,FALSE,"Model";"page4",#N/A,FALSE,"Model";"page5",#N/A,FALSE,"Model";"page6",#N/A,FALSE,"Model";"page7",#N/A,FALSE,"Model";"page8",#N/A,FALSE,"Model";"page9",#N/A,FALSE,"Model";"page10",#N/A,FALSE,"Model";"page11",#N/A,FALSE,"Model";"page12",#N/A,FALSE,"Model";"page13",#N/A,FALSE,"Model"}</definedName>
    <definedName name="rejbg"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5"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2" hidden="1">{"page1",#N/A,FALSE,"Model";"page2",#N/A,FALSE,"Model";"page3",#N/A,FALSE,"Model";"page4",#N/A,FALSE,"Model";"page5",#N/A,FALSE,"Model";"page6",#N/A,FALSE,"Model";"page7",#N/A,FALSE,"Model";"page8",#N/A,FALSE,"Model";"page9",#N/A,FALSE,"Model";"page10",#N/A,FALSE,"Model";"page11",#N/A,FALSE,"Model";"page12",#N/A,FALSE,"Model";"page13",#N/A,FALSE,"Model"}</definedName>
    <definedName name="rekjnb" localSheetId="3" hidden="1">{"page1",#N/A,FALSE,"Model";"page2",#N/A,FALSE,"Model";"page3",#N/A,FALSE,"Model";"page4",#N/A,FALSE,"Model";"page5",#N/A,FALSE,"Model";"page6",#N/A,FALSE,"Model";"page7",#N/A,FALSE,"Model";"page8",#N/A,FALSE,"Model";"page9",#N/A,FALSE,"Model";"page10",#N/A,FALSE,"Model";"page11",#N/A,FALSE,"Model";"page12",#N/A,FALSE,"Model";"page13",#N/A,FALSE,"Model"}</definedName>
    <definedName name="rekjnb" hidden="1">{"page1",#N/A,FALSE,"Model";"page2",#N/A,FALSE,"Model";"page3",#N/A,FALSE,"Model";"page4",#N/A,FALSE,"Model";"page5",#N/A,FALSE,"Model";"page6",#N/A,FALSE,"Model";"page7",#N/A,FALSE,"Model";"page8",#N/A,FALSE,"Model";"page9",#N/A,FALSE,"Model";"page10",#N/A,FALSE,"Model";"page11",#N/A,FALSE,"Model";"page12",#N/A,FALSE,"Model";"page13",#N/A,FALSE,"Model"}</definedName>
    <definedName name="Rep_Date">[14]Input!$C$3</definedName>
    <definedName name="RepPeriod">[7]Control!$G$19</definedName>
    <definedName name="reqkj" localSheetId="5" hidden="1">{"page1",#N/A,FALSE,"Model";"page2",#N/A,FALSE,"Model";"page3",#N/A,FALSE,"Model";"page4",#N/A,FALSE,"Model";"page5",#N/A,FALSE,"Model";"page6",#N/A,FALSE,"Model";"page7",#N/A,FALSE,"Model";"page8",#N/A,FALSE,"Model";"page9",#N/A,FALSE,"Model";"page10",#N/A,FALSE,"Model";"page11",#N/A,FALSE,"Model";"page12",#N/A,FALSE,"Model";"page13",#N/A,FALSE,"Model"}</definedName>
    <definedName name="reqkj" localSheetId="2" hidden="1">{"page1",#N/A,FALSE,"Model";"page2",#N/A,FALSE,"Model";"page3",#N/A,FALSE,"Model";"page4",#N/A,FALSE,"Model";"page5",#N/A,FALSE,"Model";"page6",#N/A,FALSE,"Model";"page7",#N/A,FALSE,"Model";"page8",#N/A,FALSE,"Model";"page9",#N/A,FALSE,"Model";"page10",#N/A,FALSE,"Model";"page11",#N/A,FALSE,"Model";"page12",#N/A,FALSE,"Model";"page13",#N/A,FALSE,"Model"}</definedName>
    <definedName name="reqkj" localSheetId="3" hidden="1">{"page1",#N/A,FALSE,"Model";"page2",#N/A,FALSE,"Model";"page3",#N/A,FALSE,"Model";"page4",#N/A,FALSE,"Model";"page5",#N/A,FALSE,"Model";"page6",#N/A,FALSE,"Model";"page7",#N/A,FALSE,"Model";"page8",#N/A,FALSE,"Model";"page9",#N/A,FALSE,"Model";"page10",#N/A,FALSE,"Model";"page11",#N/A,FALSE,"Model";"page12",#N/A,FALSE,"Model";"page13",#N/A,FALSE,"Model"}</definedName>
    <definedName name="reqkj" hidden="1">{"page1",#N/A,FALSE,"Model";"page2",#N/A,FALSE,"Model";"page3",#N/A,FALSE,"Model";"page4",#N/A,FALSE,"Model";"page5",#N/A,FALSE,"Model";"page6",#N/A,FALSE,"Model";"page7",#N/A,FALSE,"Model";"page8",#N/A,FALSE,"Model";"page9",#N/A,FALSE,"Model";"page10",#N/A,FALSE,"Model";"page11",#N/A,FALSE,"Model";"page12",#N/A,FALSE,"Model";"page13",#N/A,FALSE,"Model"}</definedName>
    <definedName name="rerrrr" hidden="1">OFFSET(#REF!,1,0)</definedName>
    <definedName name="rerwrr" hidden="1">#REF!</definedName>
    <definedName name="rewjg" localSheetId="5" hidden="1">{"page1",#N/A,FALSE,"Model";"page2",#N/A,FALSE,"Model";"page3",#N/A,FALSE,"Model";"page4",#N/A,FALSE,"Model";"page5",#N/A,FALSE,"Model";"page6",#N/A,FALSE,"Model";"page7",#N/A,FALSE,"Model";"page8",#N/A,FALSE,"Model";"page9",#N/A,FALSE,"Model";"page10",#N/A,FALSE,"Model";"page11",#N/A,FALSE,"Model";"page12",#N/A,FALSE,"Model";"page13",#N/A,FALSE,"Model"}</definedName>
    <definedName name="rewjg" localSheetId="2" hidden="1">{"page1",#N/A,FALSE,"Model";"page2",#N/A,FALSE,"Model";"page3",#N/A,FALSE,"Model";"page4",#N/A,FALSE,"Model";"page5",#N/A,FALSE,"Model";"page6",#N/A,FALSE,"Model";"page7",#N/A,FALSE,"Model";"page8",#N/A,FALSE,"Model";"page9",#N/A,FALSE,"Model";"page10",#N/A,FALSE,"Model";"page11",#N/A,FALSE,"Model";"page12",#N/A,FALSE,"Model";"page13",#N/A,FALSE,"Model"}</definedName>
    <definedName name="rewjg" localSheetId="3" hidden="1">{"page1",#N/A,FALSE,"Model";"page2",#N/A,FALSE,"Model";"page3",#N/A,FALSE,"Model";"page4",#N/A,FALSE,"Model";"page5",#N/A,FALSE,"Model";"page6",#N/A,FALSE,"Model";"page7",#N/A,FALSE,"Model";"page8",#N/A,FALSE,"Model";"page9",#N/A,FALSE,"Model";"page10",#N/A,FALSE,"Model";"page11",#N/A,FALSE,"Model";"page12",#N/A,FALSE,"Model";"page13",#N/A,FALSE,"Model"}</definedName>
    <definedName name="rewjg" hidden="1">{"page1",#N/A,FALSE,"Model";"page2",#N/A,FALSE,"Model";"page3",#N/A,FALSE,"Model";"page4",#N/A,FALSE,"Model";"page5",#N/A,FALSE,"Model";"page6",#N/A,FALSE,"Model";"page7",#N/A,FALSE,"Model";"page8",#N/A,FALSE,"Model";"page9",#N/A,FALSE,"Model";"page10",#N/A,FALSE,"Model";"page11",#N/A,FALSE,"Model";"page12",#N/A,FALSE,"Model";"page13",#N/A,FALSE,"Model"}</definedName>
    <definedName name="rgrgr" localSheetId="5" hidden="1">{#N/A,#N/A,FALSE,"Summary";#N/A,#N/A,FALSE,"Retail";#N/A,#N/A,FALSE,"Ret Sensitivity";#N/A,#N/A,FALSE,"Manufacturing";#N/A,#N/A,FALSE,"Man Sensitivity";#N/A,#N/A,FALSE,"Ops UK &amp; I HO";#N/A,#N/A,FALSE,"UK &amp; I HO sensitivity "}</definedName>
    <definedName name="rgrgr" localSheetId="2" hidden="1">{#N/A,#N/A,FALSE,"Summary";#N/A,#N/A,FALSE,"Retail";#N/A,#N/A,FALSE,"Ret Sensitivity";#N/A,#N/A,FALSE,"Manufacturing";#N/A,#N/A,FALSE,"Man Sensitivity";#N/A,#N/A,FALSE,"Ops UK &amp; I HO";#N/A,#N/A,FALSE,"UK &amp; I HO sensitivity "}</definedName>
    <definedName name="rgrgr" localSheetId="3" hidden="1">{#N/A,#N/A,FALSE,"Summary";#N/A,#N/A,FALSE,"Retail";#N/A,#N/A,FALSE,"Ret Sensitivity";#N/A,#N/A,FALSE,"Manufacturing";#N/A,#N/A,FALSE,"Man Sensitivity";#N/A,#N/A,FALSE,"Ops UK &amp; I HO";#N/A,#N/A,FALSE,"UK &amp; I HO sensitivity "}</definedName>
    <definedName name="rgrgr" hidden="1">{#N/A,#N/A,FALSE,"Summary";#N/A,#N/A,FALSE,"Retail";#N/A,#N/A,FALSE,"Ret Sensitivity";#N/A,#N/A,FALSE,"Manufacturing";#N/A,#N/A,FALSE,"Man Sensitivity";#N/A,#N/A,FALSE,"Ops UK &amp; I HO";#N/A,#N/A,FALSE,"UK &amp; I HO sensitivity "}</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kejbn" localSheetId="5"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2" hidden="1">{"page1",#N/A,FALSE,"Model";"page2",#N/A,FALSE,"Model";"page3",#N/A,FALSE,"Model";"page4",#N/A,FALSE,"Model";"page5",#N/A,FALSE,"Model";"page6",#N/A,FALSE,"Model";"page7",#N/A,FALSE,"Model";"page8",#N/A,FALSE,"Model";"page9",#N/A,FALSE,"Model";"page10",#N/A,FALSE,"Model";"page11",#N/A,FALSE,"Model";"page12",#N/A,FALSE,"Model";"page13",#N/A,FALSE,"Model"}</definedName>
    <definedName name="rkejbn" localSheetId="3" hidden="1">{"page1",#N/A,FALSE,"Model";"page2",#N/A,FALSE,"Model";"page3",#N/A,FALSE,"Model";"page4",#N/A,FALSE,"Model";"page5",#N/A,FALSE,"Model";"page6",#N/A,FALSE,"Model";"page7",#N/A,FALSE,"Model";"page8",#N/A,FALSE,"Model";"page9",#N/A,FALSE,"Model";"page10",#N/A,FALSE,"Model";"page11",#N/A,FALSE,"Model";"page12",#N/A,FALSE,"Model";"page13",#N/A,FALSE,"Model"}</definedName>
    <definedName name="rkejbn" hidden="1">{"page1",#N/A,FALSE,"Model";"page2",#N/A,FALSE,"Model";"page3",#N/A,FALSE,"Model";"page4",#N/A,FALSE,"Model";"page5",#N/A,FALSE,"Model";"page6",#N/A,FALSE,"Model";"page7",#N/A,FALSE,"Model";"page8",#N/A,FALSE,"Model";"page9",#N/A,FALSE,"Model";"page10",#N/A,FALSE,"Model";"page11",#N/A,FALSE,"Model";"page12",#N/A,FALSE,"Model";"page13",#N/A,FALSE,"Model"}</definedName>
    <definedName name="rlbg" localSheetId="5" hidden="1">{"page1",#N/A,FALSE,"Model";"page2",#N/A,FALSE,"Model";"page3",#N/A,FALSE,"Model";"page4",#N/A,FALSE,"Model";"page5",#N/A,FALSE,"Model";"page6",#N/A,FALSE,"Model";"page7",#N/A,FALSE,"Model";"page8",#N/A,FALSE,"Model";"page9",#N/A,FALSE,"Model";"page10",#N/A,FALSE,"Model";"page11",#N/A,FALSE,"Model";"page12",#N/A,FALSE,"Model";"page13",#N/A,FALSE,"Model"}</definedName>
    <definedName name="rlbg" localSheetId="2" hidden="1">{"page1",#N/A,FALSE,"Model";"page2",#N/A,FALSE,"Model";"page3",#N/A,FALSE,"Model";"page4",#N/A,FALSE,"Model";"page5",#N/A,FALSE,"Model";"page6",#N/A,FALSE,"Model";"page7",#N/A,FALSE,"Model";"page8",#N/A,FALSE,"Model";"page9",#N/A,FALSE,"Model";"page10",#N/A,FALSE,"Model";"page11",#N/A,FALSE,"Model";"page12",#N/A,FALSE,"Model";"page13",#N/A,FALSE,"Model"}</definedName>
    <definedName name="rlbg" localSheetId="3" hidden="1">{"page1",#N/A,FALSE,"Model";"page2",#N/A,FALSE,"Model";"page3",#N/A,FALSE,"Model";"page4",#N/A,FALSE,"Model";"page5",#N/A,FALSE,"Model";"page6",#N/A,FALSE,"Model";"page7",#N/A,FALSE,"Model";"page8",#N/A,FALSE,"Model";"page9",#N/A,FALSE,"Model";"page10",#N/A,FALSE,"Model";"page11",#N/A,FALSE,"Model";"page12",#N/A,FALSE,"Model";"page13",#N/A,FALSE,"Model"}</definedName>
    <definedName name="rlbg" hidden="1">{"page1",#N/A,FALSE,"Model";"page2",#N/A,FALSE,"Model";"page3",#N/A,FALSE,"Model";"page4",#N/A,FALSE,"Model";"page5",#N/A,FALSE,"Model";"page6",#N/A,FALSE,"Model";"page7",#N/A,FALSE,"Model";"page8",#N/A,FALSE,"Model";"page9",#N/A,FALSE,"Model";"page10",#N/A,FALSE,"Model";"page11",#N/A,FALSE,"Model";"page12",#N/A,FALSE,"Model";"page13",#N/A,FALSE,"Model"}</definedName>
    <definedName name="rphg" localSheetId="5" hidden="1">{"page1",#N/A,FALSE,"Model";"page2",#N/A,FALSE,"Model";"page3",#N/A,FALSE,"Model";"page4",#N/A,FALSE,"Model";"page5",#N/A,FALSE,"Model";"page6",#N/A,FALSE,"Model";"page7",#N/A,FALSE,"Model";"page8",#N/A,FALSE,"Model";"page9",#N/A,FALSE,"Model";"page10",#N/A,FALSE,"Model";"page11",#N/A,FALSE,"Model";"page12",#N/A,FALSE,"Model";"page13",#N/A,FALSE,"Model"}</definedName>
    <definedName name="rphg" localSheetId="2" hidden="1">{"page1",#N/A,FALSE,"Model";"page2",#N/A,FALSE,"Model";"page3",#N/A,FALSE,"Model";"page4",#N/A,FALSE,"Model";"page5",#N/A,FALSE,"Model";"page6",#N/A,FALSE,"Model";"page7",#N/A,FALSE,"Model";"page8",#N/A,FALSE,"Model";"page9",#N/A,FALSE,"Model";"page10",#N/A,FALSE,"Model";"page11",#N/A,FALSE,"Model";"page12",#N/A,FALSE,"Model";"page13",#N/A,FALSE,"Model"}</definedName>
    <definedName name="rphg" localSheetId="3" hidden="1">{"page1",#N/A,FALSE,"Model";"page2",#N/A,FALSE,"Model";"page3",#N/A,FALSE,"Model";"page4",#N/A,FALSE,"Model";"page5",#N/A,FALSE,"Model";"page6",#N/A,FALSE,"Model";"page7",#N/A,FALSE,"Model";"page8",#N/A,FALSE,"Model";"page9",#N/A,FALSE,"Model";"page10",#N/A,FALSE,"Model";"page11",#N/A,FALSE,"Model";"page12",#N/A,FALSE,"Model";"page13",#N/A,FALSE,"Model"}</definedName>
    <definedName name="rphg" hidden="1">{"page1",#N/A,FALSE,"Model";"page2",#N/A,FALSE,"Model";"page3",#N/A,FALSE,"Model";"page4",#N/A,FALSE,"Model";"page5",#N/A,FALSE,"Model";"page6",#N/A,FALSE,"Model";"page7",#N/A,FALSE,"Model";"page8",#N/A,FALSE,"Model";"page9",#N/A,FALSE,"Model";"page10",#N/A,FALSE,"Model";"page11",#N/A,FALSE,"Model";"page12",#N/A,FALSE,"Model";"page13",#N/A,FALSE,"Model"}</definedName>
    <definedName name="rrerer" hidden="1">#REF!</definedName>
    <definedName name="rrgrgr" localSheetId="5" hidden="1">{"journal",#N/A,FALSE,"Journal";"bank charges",#N/A,FALSE,"Misc JNL";"health",#N/A,FALSE,"Misc JNL";"misc jnl",#N/A,FALSE,"Misc JNL";"accls",#N/A,FALSE,"Misc JNL";"cars",#N/A,FALSE,"Misc JNL"}</definedName>
    <definedName name="rrgrgr" localSheetId="2" hidden="1">{"journal",#N/A,FALSE,"Journal";"bank charges",#N/A,FALSE,"Misc JNL";"health",#N/A,FALSE,"Misc JNL";"misc jnl",#N/A,FALSE,"Misc JNL";"accls",#N/A,FALSE,"Misc JNL";"cars",#N/A,FALSE,"Misc JNL"}</definedName>
    <definedName name="rrgrgr" localSheetId="3" hidden="1">{"journal",#N/A,FALSE,"Journal";"bank charges",#N/A,FALSE,"Misc JNL";"health",#N/A,FALSE,"Misc JNL";"misc jnl",#N/A,FALSE,"Misc JNL";"accls",#N/A,FALSE,"Misc JNL";"cars",#N/A,FALSE,"Misc JNL"}</definedName>
    <definedName name="rrgrgr" hidden="1">{"journal",#N/A,FALSE,"Journal";"bank charges",#N/A,FALSE,"Misc JNL";"health",#N/A,FALSE,"Misc JNL";"misc jnl",#N/A,FALSE,"Misc JNL";"accls",#N/A,FALSE,"Misc JNL";"cars",#N/A,FALSE,"Misc JNL"}</definedName>
    <definedName name="rrr" localSheetId="5" hidden="1">{#N/A,#N/A,FALSE,"TITLE";#N/A,#N/A,FALSE,"Page 1";#N/A,#N/A,FALSE,"Page 2(i)";#N/A,#N/A,FALSE,"Page 2(ii)";#N/A,#N/A,FALSE,"Page 3";#N/A,#N/A,FALSE,"Page 3(i)";#N/A,#N/A,FALSE,"Page 3(ii)";#N/A,#N/A,FALSE,"Page 3(iii)";#N/A,#N/A,FALSE,"Page 4";#N/A,#N/A,FALSE,"NEW PAGE 5";#N/A,#N/A,FALSE,"NEW PAGE 6";#N/A,#N/A,FALSE,"NEW PAGE 7";#N/A,#N/A,FALSE,"NEW PAGE 8"}</definedName>
    <definedName name="rrr" localSheetId="2" hidden="1">{#N/A,#N/A,FALSE,"TITLE";#N/A,#N/A,FALSE,"Page 1";#N/A,#N/A,FALSE,"Page 2(i)";#N/A,#N/A,FALSE,"Page 2(ii)";#N/A,#N/A,FALSE,"Page 3";#N/A,#N/A,FALSE,"Page 3(i)";#N/A,#N/A,FALSE,"Page 3(ii)";#N/A,#N/A,FALSE,"Page 3(iii)";#N/A,#N/A,FALSE,"Page 4";#N/A,#N/A,FALSE,"NEW PAGE 5";#N/A,#N/A,FALSE,"NEW PAGE 6";#N/A,#N/A,FALSE,"NEW PAGE 7";#N/A,#N/A,FALSE,"NEW PAGE 8"}</definedName>
    <definedName name="rrr" localSheetId="3" hidden="1">{#N/A,#N/A,FALSE,"TITLE";#N/A,#N/A,FALSE,"Page 1";#N/A,#N/A,FALSE,"Page 2(i)";#N/A,#N/A,FALSE,"Page 2(ii)";#N/A,#N/A,FALSE,"Page 3";#N/A,#N/A,FALSE,"Page 3(i)";#N/A,#N/A,FALSE,"Page 3(ii)";#N/A,#N/A,FALSE,"Page 3(iii)";#N/A,#N/A,FALSE,"Page 4";#N/A,#N/A,FALSE,"NEW PAGE 5";#N/A,#N/A,FALSE,"NEW PAGE 6";#N/A,#N/A,FALSE,"NEW PAGE 7";#N/A,#N/A,FALSE,"NEW PAGE 8"}</definedName>
    <definedName name="rrr" hidden="1">{#N/A,#N/A,FALSE,"TITLE";#N/A,#N/A,FALSE,"Page 1";#N/A,#N/A,FALSE,"Page 2(i)";#N/A,#N/A,FALSE,"Page 2(ii)";#N/A,#N/A,FALSE,"Page 3";#N/A,#N/A,FALSE,"Page 3(i)";#N/A,#N/A,FALSE,"Page 3(ii)";#N/A,#N/A,FALSE,"Page 3(iii)";#N/A,#N/A,FALSE,"Page 4";#N/A,#N/A,FALSE,"NEW PAGE 5";#N/A,#N/A,FALSE,"NEW PAGE 6";#N/A,#N/A,FALSE,"NEW PAGE 7";#N/A,#N/A,FALSE,"NEW PAGE 8"}</definedName>
    <definedName name="rtbg" localSheetId="5" hidden="1">{"page1",#N/A,FALSE,"Model";"page2",#N/A,FALSE,"Model";"page3",#N/A,FALSE,"Model";"page4",#N/A,FALSE,"Model";"page5",#N/A,FALSE,"Model";"page6",#N/A,FALSE,"Model";"page7",#N/A,FALSE,"Model";"page8",#N/A,FALSE,"Model";"page9",#N/A,FALSE,"Model";"page10",#N/A,FALSE,"Model";"page11",#N/A,FALSE,"Model";"page12",#N/A,FALSE,"Model";"page13",#N/A,FALSE,"Model"}</definedName>
    <definedName name="rtbg" localSheetId="2" hidden="1">{"page1",#N/A,FALSE,"Model";"page2",#N/A,FALSE,"Model";"page3",#N/A,FALSE,"Model";"page4",#N/A,FALSE,"Model";"page5",#N/A,FALSE,"Model";"page6",#N/A,FALSE,"Model";"page7",#N/A,FALSE,"Model";"page8",#N/A,FALSE,"Model";"page9",#N/A,FALSE,"Model";"page10",#N/A,FALSE,"Model";"page11",#N/A,FALSE,"Model";"page12",#N/A,FALSE,"Model";"page13",#N/A,FALSE,"Model"}</definedName>
    <definedName name="rtbg" localSheetId="3" hidden="1">{"page1",#N/A,FALSE,"Model";"page2",#N/A,FALSE,"Model";"page3",#N/A,FALSE,"Model";"page4",#N/A,FALSE,"Model";"page5",#N/A,FALSE,"Model";"page6",#N/A,FALSE,"Model";"page7",#N/A,FALSE,"Model";"page8",#N/A,FALSE,"Model";"page9",#N/A,FALSE,"Model";"page10",#N/A,FALSE,"Model";"page11",#N/A,FALSE,"Model";"page12",#N/A,FALSE,"Model";"page13",#N/A,FALSE,"Model"}</definedName>
    <definedName name="rtbg" hidden="1">{"page1",#N/A,FALSE,"Model";"page2",#N/A,FALSE,"Model";"page3",#N/A,FALSE,"Model";"page4",#N/A,FALSE,"Model";"page5",#N/A,FALSE,"Model";"page6",#N/A,FALSE,"Model";"page7",#N/A,FALSE,"Model";"page8",#N/A,FALSE,"Model";"page9",#N/A,FALSE,"Model";"page10",#N/A,FALSE,"Model";"page11",#N/A,FALSE,"Model";"page12",#N/A,FALSE,"Model";"page13",#N/A,FALSE,"Model"}</definedName>
    <definedName name="rtytr" hidden="1">OFFSET(#REF!,1,0)</definedName>
    <definedName name="rtyy" localSheetId="5" hidden="1">{"P1&amp;2",#N/A,FALSE,"Contractual";"P3&amp;4",#N/A,FALSE,"Contractual";"P5",#N/A,FALSE,"Contractual";"P6",#N/A,FALSE,"Contractual";"P7&amp;8",#N/A,FALSE,"Contractual"}</definedName>
    <definedName name="rtyy" localSheetId="2" hidden="1">{"P1&amp;2",#N/A,FALSE,"Contractual";"P3&amp;4",#N/A,FALSE,"Contractual";"P5",#N/A,FALSE,"Contractual";"P6",#N/A,FALSE,"Contractual";"P7&amp;8",#N/A,FALSE,"Contractual"}</definedName>
    <definedName name="rtyy" localSheetId="3" hidden="1">{"P1&amp;2",#N/A,FALSE,"Contractual";"P3&amp;4",#N/A,FALSE,"Contractual";"P5",#N/A,FALSE,"Contractual";"P6",#N/A,FALSE,"Contractual";"P7&amp;8",#N/A,FALSE,"Contractual"}</definedName>
    <definedName name="rtyy" hidden="1">{"P1&amp;2",#N/A,FALSE,"Contractual";"P3&amp;4",#N/A,FALSE,"Contractual";"P5",#N/A,FALSE,"Contractual";"P6",#N/A,FALSE,"Contractual";"P7&amp;8",#N/A,FALSE,"Contractual"}</definedName>
    <definedName name="rwerew" hidden="1">OFFSET(#REF!,1,0)</definedName>
    <definedName name="s" hidden="1">#REF!</definedName>
    <definedName name="sada" hidden="1">OFFSET(#REF!,1,0)</definedName>
    <definedName name="SAPBEXdnldView" hidden="1">"4FMW62FW7DTB6ZSRKXTGYYTN6"</definedName>
    <definedName name="SAPBEXhrIndnt" hidden="1">1</definedName>
    <definedName name="SAPBEXrevision" hidden="1">1</definedName>
    <definedName name="SAPBEXsysID" hidden="1">"EB8"</definedName>
    <definedName name="SAPBEXwbID" hidden="1">"443NRZR1GIG1EGILGLETI47FC"</definedName>
    <definedName name="Scaling">[7]Codes!$G$2:$G$4</definedName>
    <definedName name="ScalingName">[7]Control!$J$64</definedName>
    <definedName name="ScalingShortName">[7]Codes!$H$2:$H$4</definedName>
    <definedName name="Scenario">[7]Dimensions!$H$2:$H$76</definedName>
    <definedName name="ScenarioDescription">[7]Dimensions!$K$2:$K$76</definedName>
    <definedName name="Scenarios">[7]Dimensions!$H$2:$H$76</definedName>
    <definedName name="sd" localSheetId="5" hidden="1">{"journal",#N/A,FALSE,"Journal";"bank charges",#N/A,FALSE,"Misc JNL";"health",#N/A,FALSE,"Misc JNL";"misc jnl",#N/A,FALSE,"Misc JNL";"accls",#N/A,FALSE,"Misc JNL";"cars",#N/A,FALSE,"Misc JNL"}</definedName>
    <definedName name="sd" localSheetId="2" hidden="1">{"journal",#N/A,FALSE,"Journal";"bank charges",#N/A,FALSE,"Misc JNL";"health",#N/A,FALSE,"Misc JNL";"misc jnl",#N/A,FALSE,"Misc JNL";"accls",#N/A,FALSE,"Misc JNL";"cars",#N/A,FALSE,"Misc JNL"}</definedName>
    <definedName name="sd" localSheetId="3" hidden="1">{"journal",#N/A,FALSE,"Journal";"bank charges",#N/A,FALSE,"Misc JNL";"health",#N/A,FALSE,"Misc JNL";"misc jnl",#N/A,FALSE,"Misc JNL";"accls",#N/A,FALSE,"Misc JNL";"cars",#N/A,FALSE,"Misc JNL"}</definedName>
    <definedName name="sd" hidden="1">{"journal",#N/A,FALSE,"Journal";"bank charges",#N/A,FALSE,"Misc JNL";"health",#N/A,FALSE,"Misc JNL";"misc jnl",#N/A,FALSE,"Misc JNL";"accls",#N/A,FALSE,"Misc JNL";"cars",#N/A,FALSE,"Misc JNL"}</definedName>
    <definedName name="sdfs" hidden="1">#REF!</definedName>
    <definedName name="sdfsdfsfsd" hidden="1">OFFSET(#REF!,1,0)</definedName>
    <definedName name="sdsdsd" hidden="1">#REF!</definedName>
    <definedName name="SDWAN">[6]!Table26[#Data]</definedName>
    <definedName name="SDWAN_Country_Lookup">[6]!Table26[#Data]</definedName>
    <definedName name="SelectableDimensions">[7]Codes!$V$2:$V$12</definedName>
    <definedName name="SelectedCountry">[7]Control!$I$13</definedName>
    <definedName name="sencount" hidden="1">1</definedName>
    <definedName name="Series01Year">[7]Control!$E$18</definedName>
    <definedName name="Series02Scenario">[7]Control!$I$19</definedName>
    <definedName name="Series02Year">[7]Control!$E$19</definedName>
    <definedName name="SeriesList">[7]Control!$C$18:$C$57</definedName>
    <definedName name="Show.Acct.Update.Warning" localSheetId="5" hidden="1">#REF!</definedName>
    <definedName name="Show.Acct.Update.Warning" hidden="1">#REF!</definedName>
    <definedName name="Show.MDB.Update.Warning" localSheetId="5" hidden="1">#REF!</definedName>
    <definedName name="Show.MDB.Update.Warning" hidden="1">#REF!</definedName>
    <definedName name="SOAsp1" localSheetId="6">#REF!</definedName>
    <definedName name="SOAsp1" localSheetId="8">#REF!</definedName>
    <definedName name="SOAsp1" localSheetId="7">#REF!</definedName>
    <definedName name="SOAsp1">#REF!</definedName>
    <definedName name="SOAsp2" localSheetId="6">#REF!</definedName>
    <definedName name="SOAsp2" localSheetId="8">#REF!</definedName>
    <definedName name="SOAsp2" localSheetId="7">#REF!</definedName>
    <definedName name="SOAsp2">#REF!</definedName>
    <definedName name="SOAsp3" localSheetId="6">#REF!</definedName>
    <definedName name="SOAsp3" localSheetId="8">#REF!</definedName>
    <definedName name="SOAsp3" localSheetId="7">#REF!</definedName>
    <definedName name="SOAsp3">#REF!</definedName>
    <definedName name="SOAsp4" localSheetId="6">#REF!</definedName>
    <definedName name="SOAsp4" localSheetId="8">#REF!</definedName>
    <definedName name="SOAsp4" localSheetId="7">#REF!</definedName>
    <definedName name="SOAsp4">#REF!</definedName>
    <definedName name="SOAsp5" localSheetId="6">#REF!</definedName>
    <definedName name="SOAsp5" localSheetId="8">#REF!</definedName>
    <definedName name="SOAsp5" localSheetId="7">#REF!</definedName>
    <definedName name="SOAsp5">#REF!</definedName>
    <definedName name="SOAsp6" localSheetId="6">#REF!</definedName>
    <definedName name="SOAsp6" localSheetId="8">#REF!</definedName>
    <definedName name="SOAsp6" localSheetId="7">#REF!</definedName>
    <definedName name="SOAsp6">#REF!</definedName>
    <definedName name="SOAsp7" localSheetId="6">#REF!</definedName>
    <definedName name="SOAsp7" localSheetId="8">#REF!</definedName>
    <definedName name="SOAsp7" localSheetId="7">#REF!</definedName>
    <definedName name="SOAsp7">#REF!</definedName>
    <definedName name="SOcat" localSheetId="6">#REF!</definedName>
    <definedName name="SOcat" localSheetId="8">#REF!</definedName>
    <definedName name="SOcat" localSheetId="7">#REF!</definedName>
    <definedName name="SOcat">#REF!</definedName>
    <definedName name="SOCIALcatCore" localSheetId="6">#REF!</definedName>
    <definedName name="SOCIALcatCore" localSheetId="8">#REF!</definedName>
    <definedName name="SOCIALcatCore" localSheetId="7">#REF!</definedName>
    <definedName name="SOCIALcatCore">#REF!</definedName>
    <definedName name="solver_drv" hidden="1">1</definedName>
    <definedName name="solver_est" hidden="1">1</definedName>
    <definedName name="solver_itr" hidden="1">100</definedName>
    <definedName name="solver_lhs4" hidden="1">#REF!</definedName>
    <definedName name="solver_lhs5" hidden="1">#REF!</definedName>
    <definedName name="solver_lhs6" hidden="1">#REF!</definedName>
    <definedName name="solver_lin" hidden="1">0</definedName>
    <definedName name="solver_num" hidden="1">6</definedName>
    <definedName name="solver_nwt" hidden="1">1</definedName>
    <definedName name="solver_opt" hidden="1">#REF!</definedName>
    <definedName name="solver_pre" hidden="1">0.000001</definedName>
    <definedName name="solver_rel1" hidden="1">2</definedName>
    <definedName name="solver_rel2" hidden="1">3</definedName>
    <definedName name="solver_rel3" hidden="1">3</definedName>
    <definedName name="solver_rel4" hidden="1">3</definedName>
    <definedName name="solver_rel5" hidden="1">3</definedName>
    <definedName name="solver_rel6" hidden="1">3</definedName>
    <definedName name="solver_rhs1" hidden="1">3600</definedName>
    <definedName name="solver_rhs2" hidden="1">9770</definedName>
    <definedName name="solver_rhs3" hidden="1">660</definedName>
    <definedName name="solver_rhs4" hidden="1">5320</definedName>
    <definedName name="solver_rhs5" hidden="1">214</definedName>
    <definedName name="solver_rhs6" hidden="1">350</definedName>
    <definedName name="solver_scl" hidden="1">0</definedName>
    <definedName name="solver_sho" hidden="1">0</definedName>
    <definedName name="solver_tim" hidden="1">200</definedName>
    <definedName name="solver_tmp" hidden="1">350</definedName>
    <definedName name="solver_tol" hidden="1">0.05</definedName>
    <definedName name="solver_typ" hidden="1">3</definedName>
    <definedName name="solver_val" hidden="1">74233</definedName>
    <definedName name="SOsub" localSheetId="6">#REF!</definedName>
    <definedName name="SOsub" localSheetId="8">#REF!</definedName>
    <definedName name="SOsub" localSheetId="7">#REF!</definedName>
    <definedName name="SOsub">#REF!</definedName>
    <definedName name="SOsubCore" localSheetId="6">#REF!</definedName>
    <definedName name="SOsubCore" localSheetId="8">#REF!</definedName>
    <definedName name="SOsubCore" localSheetId="7">#REF!</definedName>
    <definedName name="SOsubCore">#REF!</definedName>
    <definedName name="Source">[7]Codes!$Q$2:$Q$78</definedName>
    <definedName name="ssdgg" localSheetId="5" hidden="1">{#N/A,#N/A,FALSE,"RegDirs"}</definedName>
    <definedName name="ssdgg" localSheetId="2" hidden="1">{#N/A,#N/A,FALSE,"RegDirs"}</definedName>
    <definedName name="ssdgg" localSheetId="3" hidden="1">{#N/A,#N/A,FALSE,"RegDirs"}</definedName>
    <definedName name="ssdgg" hidden="1">{#N/A,#N/A,FALSE,"RegDirs"}</definedName>
    <definedName name="sss" localSheetId="5" hidden="1">{#N/A,#N/A,FALSE,"TITLE";#N/A,#N/A,FALSE,"Page 1";#N/A,#N/A,FALSE,"Page 2(i)";#N/A,#N/A,FALSE,"Page 2(ii)";#N/A,#N/A,FALSE,"Page 3";#N/A,#N/A,FALSE,"Page 3(i)";#N/A,#N/A,FALSE,"Page 3(ii)";#N/A,#N/A,FALSE,"Page 3(iii)";#N/A,#N/A,FALSE,"Page 4";#N/A,#N/A,FALSE,"NEW PAGE 5";#N/A,#N/A,FALSE,"NEW PAGE 6";#N/A,#N/A,FALSE,"NEW PAGE 7";#N/A,#N/A,FALSE,"NEW PAGE 8"}</definedName>
    <definedName name="sss" localSheetId="2" hidden="1">{#N/A,#N/A,FALSE,"TITLE";#N/A,#N/A,FALSE,"Page 1";#N/A,#N/A,FALSE,"Page 2(i)";#N/A,#N/A,FALSE,"Page 2(ii)";#N/A,#N/A,FALSE,"Page 3";#N/A,#N/A,FALSE,"Page 3(i)";#N/A,#N/A,FALSE,"Page 3(ii)";#N/A,#N/A,FALSE,"Page 3(iii)";#N/A,#N/A,FALSE,"Page 4";#N/A,#N/A,FALSE,"NEW PAGE 5";#N/A,#N/A,FALSE,"NEW PAGE 6";#N/A,#N/A,FALSE,"NEW PAGE 7";#N/A,#N/A,FALSE,"NEW PAGE 8"}</definedName>
    <definedName name="sss" localSheetId="3" hidden="1">{#N/A,#N/A,FALSE,"TITLE";#N/A,#N/A,FALSE,"Page 1";#N/A,#N/A,FALSE,"Page 2(i)";#N/A,#N/A,FALSE,"Page 2(ii)";#N/A,#N/A,FALSE,"Page 3";#N/A,#N/A,FALSE,"Page 3(i)";#N/A,#N/A,FALSE,"Page 3(ii)";#N/A,#N/A,FALSE,"Page 3(iii)";#N/A,#N/A,FALSE,"Page 4";#N/A,#N/A,FALSE,"NEW PAGE 5";#N/A,#N/A,FALSE,"NEW PAGE 6";#N/A,#N/A,FALSE,"NEW PAGE 7";#N/A,#N/A,FALSE,"NEW PAGE 8"}</definedName>
    <definedName name="sss" hidden="1">{#N/A,#N/A,FALSE,"TITLE";#N/A,#N/A,FALSE,"Page 1";#N/A,#N/A,FALSE,"Page 2(i)";#N/A,#N/A,FALSE,"Page 2(ii)";#N/A,#N/A,FALSE,"Page 3";#N/A,#N/A,FALSE,"Page 3(i)";#N/A,#N/A,FALSE,"Page 3(ii)";#N/A,#N/A,FALSE,"Page 3(iii)";#N/A,#N/A,FALSE,"Page 4";#N/A,#N/A,FALSE,"NEW PAGE 5";#N/A,#N/A,FALSE,"NEW PAGE 6";#N/A,#N/A,FALSE,"NEW PAGE 7";#N/A,#N/A,FALSE,"NEW PAGE 8"}</definedName>
    <definedName name="st">#REF!</definedName>
    <definedName name="strat" localSheetId="6">#REF!</definedName>
    <definedName name="strat" localSheetId="8">#REF!</definedName>
    <definedName name="strat" localSheetId="7">#REF!</definedName>
    <definedName name="strat">#REF!</definedName>
    <definedName name="summary_2018">#REF!</definedName>
    <definedName name="summary_2019">#REF!</definedName>
    <definedName name="summary_2020">#REF!</definedName>
    <definedName name="summary_2021">#REF!</definedName>
    <definedName name="summary_2022">#REF!</definedName>
    <definedName name="summary_2023">#REF!</definedName>
    <definedName name="summary_2024">#REF!</definedName>
    <definedName name="summary_2025">#REF!</definedName>
    <definedName name="summary_2026">#REF!</definedName>
    <definedName name="summary_2027">#REF!</definedName>
    <definedName name="summary_2028">#REF!</definedName>
    <definedName name="summary_2029">#REF!</definedName>
    <definedName name="summary_2030">#REF!</definedName>
    <definedName name="swhtbr" localSheetId="5"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2" hidden="1">{"page1",#N/A,FALSE,"Model";"page2",#N/A,FALSE,"Model";"page3",#N/A,FALSE,"Model";"page4",#N/A,FALSE,"Model";"page5",#N/A,FALSE,"Model";"page6",#N/A,FALSE,"Model";"page7",#N/A,FALSE,"Model";"page8",#N/A,FALSE,"Model";"page9",#N/A,FALSE,"Model";"page10",#N/A,FALSE,"Model";"page11",#N/A,FALSE,"Model";"page12",#N/A,FALSE,"Model";"page13",#N/A,FALSE,"Model"}</definedName>
    <definedName name="swhtbr" localSheetId="3" hidden="1">{"page1",#N/A,FALSE,"Model";"page2",#N/A,FALSE,"Model";"page3",#N/A,FALSE,"Model";"page4",#N/A,FALSE,"Model";"page5",#N/A,FALSE,"Model";"page6",#N/A,FALSE,"Model";"page7",#N/A,FALSE,"Model";"page8",#N/A,FALSE,"Model";"page9",#N/A,FALSE,"Model";"page10",#N/A,FALSE,"Model";"page11",#N/A,FALSE,"Model";"page12",#N/A,FALSE,"Model";"page13",#N/A,FALSE,"Model"}</definedName>
    <definedName name="swhtbr" hidden="1">{"page1",#N/A,FALSE,"Model";"page2",#N/A,FALSE,"Model";"page3",#N/A,FALSE,"Model";"page4",#N/A,FALSE,"Model";"page5",#N/A,FALSE,"Model";"page6",#N/A,FALSE,"Model";"page7",#N/A,FALSE,"Model";"page8",#N/A,FALSE,"Model";"page9",#N/A,FALSE,"Model";"page10",#N/A,FALSE,"Model";"page11",#N/A,FALSE,"Model";"page12",#N/A,FALSE,"Model";"page13",#N/A,FALSE,"Model"}</definedName>
    <definedName name="Taccount" localSheetId="5" hidden="1">{#N/A,#N/A,FALSE,"TITLE";#N/A,#N/A,FALSE,"Page 1";#N/A,#N/A,FALSE,"Page 2(i)";#N/A,#N/A,FALSE,"Page 2(ii)";#N/A,#N/A,FALSE,"Page 3";#N/A,#N/A,FALSE,"Page 3(i)";#N/A,#N/A,FALSE,"Page 3(ii)";#N/A,#N/A,FALSE,"Page 3(iii)";#N/A,#N/A,FALSE,"Page 4";#N/A,#N/A,FALSE,"NEW PAGE 5";#N/A,#N/A,FALSE,"NEW PAGE 6";#N/A,#N/A,FALSE,"NEW PAGE 7";#N/A,#N/A,FALSE,"NEW PAGE 8"}</definedName>
    <definedName name="Taccount" localSheetId="2" hidden="1">{#N/A,#N/A,FALSE,"TITLE";#N/A,#N/A,FALSE,"Page 1";#N/A,#N/A,FALSE,"Page 2(i)";#N/A,#N/A,FALSE,"Page 2(ii)";#N/A,#N/A,FALSE,"Page 3";#N/A,#N/A,FALSE,"Page 3(i)";#N/A,#N/A,FALSE,"Page 3(ii)";#N/A,#N/A,FALSE,"Page 3(iii)";#N/A,#N/A,FALSE,"Page 4";#N/A,#N/A,FALSE,"NEW PAGE 5";#N/A,#N/A,FALSE,"NEW PAGE 6";#N/A,#N/A,FALSE,"NEW PAGE 7";#N/A,#N/A,FALSE,"NEW PAGE 8"}</definedName>
    <definedName name="Taccount" localSheetId="3" hidden="1">{#N/A,#N/A,FALSE,"TITLE";#N/A,#N/A,FALSE,"Page 1";#N/A,#N/A,FALSE,"Page 2(i)";#N/A,#N/A,FALSE,"Page 2(ii)";#N/A,#N/A,FALSE,"Page 3";#N/A,#N/A,FALSE,"Page 3(i)";#N/A,#N/A,FALSE,"Page 3(ii)";#N/A,#N/A,FALSE,"Page 3(iii)";#N/A,#N/A,FALSE,"Page 4";#N/A,#N/A,FALSE,"NEW PAGE 5";#N/A,#N/A,FALSE,"NEW PAGE 6";#N/A,#N/A,FALSE,"NEW PAGE 7";#N/A,#N/A,FALSE,"NEW PAGE 8"}</definedName>
    <definedName name="Taccount" hidden="1">{#N/A,#N/A,FALSE,"TITLE";#N/A,#N/A,FALSE,"Page 1";#N/A,#N/A,FALSE,"Page 2(i)";#N/A,#N/A,FALSE,"Page 2(ii)";#N/A,#N/A,FALSE,"Page 3";#N/A,#N/A,FALSE,"Page 3(i)";#N/A,#N/A,FALSE,"Page 3(ii)";#N/A,#N/A,FALSE,"Page 3(iii)";#N/A,#N/A,FALSE,"Page 4";#N/A,#N/A,FALSE,"NEW PAGE 5";#N/A,#N/A,FALSE,"NEW PAGE 6";#N/A,#N/A,FALSE,"NEW PAGE 7";#N/A,#N/A,FALSE,"NEW PAGE 8"}</definedName>
    <definedName name="Term">#REF!</definedName>
    <definedName name="Term1">#REF!</definedName>
    <definedName name="Term2">#REF!</definedName>
    <definedName name="Term222">#REF!</definedName>
    <definedName name="test1" localSheetId="5" hidden="1">{#N/A,#N/A,FALSE,"RegDirs"}</definedName>
    <definedName name="test1" localSheetId="2" hidden="1">{#N/A,#N/A,FALSE,"RegDirs"}</definedName>
    <definedName name="test1" localSheetId="3" hidden="1">{#N/A,#N/A,FALSE,"RegDirs"}</definedName>
    <definedName name="test1" hidden="1">{#N/A,#N/A,FALSE,"RegDirs"}</definedName>
    <definedName name="TextRefCopyRangeCount" hidden="1">7</definedName>
    <definedName name="this" localSheetId="5" hidden="1">{"P1&amp;2",#N/A,FALSE,"Contractual";"P3&amp;4",#N/A,FALSE,"Contractual";"P5",#N/A,FALSE,"Contractual";"P6",#N/A,FALSE,"Contractual";"P7&amp;8",#N/A,FALSE,"Contractual"}</definedName>
    <definedName name="this" localSheetId="2" hidden="1">{"P1&amp;2",#N/A,FALSE,"Contractual";"P3&amp;4",#N/A,FALSE,"Contractual";"P5",#N/A,FALSE,"Contractual";"P6",#N/A,FALSE,"Contractual";"P7&amp;8",#N/A,FALSE,"Contractual"}</definedName>
    <definedName name="this" localSheetId="3" hidden="1">{"P1&amp;2",#N/A,FALSE,"Contractual";"P3&amp;4",#N/A,FALSE,"Contractual";"P5",#N/A,FALSE,"Contractual";"P6",#N/A,FALSE,"Contractual";"P7&amp;8",#N/A,FALSE,"Contractual"}</definedName>
    <definedName name="this" hidden="1">{"P1&amp;2",#N/A,FALSE,"Contractual";"P3&amp;4",#N/A,FALSE,"Contractual";"P5",#N/A,FALSE,"Contractual";"P6",#N/A,FALSE,"Contractual";"P7&amp;8",#N/A,FALSE,"Contractual"}</definedName>
    <definedName name="Title1">[7]Control!$C$5</definedName>
    <definedName name="Title2">[7]Control!$C$6</definedName>
    <definedName name="Title3">[7]Control!$C$7</definedName>
    <definedName name="Title4">[7]Control!$C$8</definedName>
    <definedName name="Title5">[7]Control!$C$9</definedName>
    <definedName name="ttt" localSheetId="5" hidden="1">{"page1",#N/A,FALSE,"Model";"page2",#N/A,FALSE,"Model";"page3",#N/A,FALSE,"Model";"page4",#N/A,FALSE,"Model";"page5",#N/A,FALSE,"Model";"page6",#N/A,FALSE,"Model";"page7",#N/A,FALSE,"Model";"page8",#N/A,FALSE,"Model";"page9",#N/A,FALSE,"Model";"page10",#N/A,FALSE,"Model";"page11",#N/A,FALSE,"Model";"page12",#N/A,FALSE,"Model";"page13",#N/A,FALSE,"Model"}</definedName>
    <definedName name="ttt" localSheetId="2" hidden="1">{"page1",#N/A,FALSE,"Model";"page2",#N/A,FALSE,"Model";"page3",#N/A,FALSE,"Model";"page4",#N/A,FALSE,"Model";"page5",#N/A,FALSE,"Model";"page6",#N/A,FALSE,"Model";"page7",#N/A,FALSE,"Model";"page8",#N/A,FALSE,"Model";"page9",#N/A,FALSE,"Model";"page10",#N/A,FALSE,"Model";"page11",#N/A,FALSE,"Model";"page12",#N/A,FALSE,"Model";"page13",#N/A,FALSE,"Model"}</definedName>
    <definedName name="ttt" localSheetId="3" hidden="1">{"page1",#N/A,FALSE,"Model";"page2",#N/A,FALSE,"Model";"page3",#N/A,FALSE,"Model";"page4",#N/A,FALSE,"Model";"page5",#N/A,FALSE,"Model";"page6",#N/A,FALSE,"Model";"page7",#N/A,FALSE,"Model";"page8",#N/A,FALSE,"Model";"page9",#N/A,FALSE,"Model";"page10",#N/A,FALSE,"Model";"page11",#N/A,FALSE,"Model";"page12",#N/A,FALSE,"Model";"page13",#N/A,FALSE,"Model"}</definedName>
    <definedName name="ttt" hidden="1">{"page1",#N/A,FALSE,"Model";"page2",#N/A,FALSE,"Model";"page3",#N/A,FALSE,"Model";"page4",#N/A,FALSE,"Model";"page5",#N/A,FALSE,"Model";"page6",#N/A,FALSE,"Model";"page7",#N/A,FALSE,"Model";"page8",#N/A,FALSE,"Model";"page9",#N/A,FALSE,"Model";"page10",#N/A,FALSE,"Model";"page11",#N/A,FALSE,"Model";"page12",#N/A,FALSE,"Model";"page13",#N/A,FALSE,"Model"}</definedName>
    <definedName name="tyjtyjt" hidden="1">OFFSET(#REF!,1,0)</definedName>
    <definedName name="tyrtyr" hidden="1">#REF!</definedName>
    <definedName name="uk" localSheetId="5" hidden="1">{"page1",#N/A,FALSE,"Model";"page2",#N/A,FALSE,"Model";"page3",#N/A,FALSE,"Model";"page4",#N/A,FALSE,"Model";"page5",#N/A,FALSE,"Model";"page6",#N/A,FALSE,"Model";"page7",#N/A,FALSE,"Model";"page8",#N/A,FALSE,"Model";"page9",#N/A,FALSE,"Model";"page10",#N/A,FALSE,"Model";"page11",#N/A,FALSE,"Model";"page12",#N/A,FALSE,"Model";"page13",#N/A,FALSE,"Model"}</definedName>
    <definedName name="uk" localSheetId="2" hidden="1">{"page1",#N/A,FALSE,"Model";"page2",#N/A,FALSE,"Model";"page3",#N/A,FALSE,"Model";"page4",#N/A,FALSE,"Model";"page5",#N/A,FALSE,"Model";"page6",#N/A,FALSE,"Model";"page7",#N/A,FALSE,"Model";"page8",#N/A,FALSE,"Model";"page9",#N/A,FALSE,"Model";"page10",#N/A,FALSE,"Model";"page11",#N/A,FALSE,"Model";"page12",#N/A,FALSE,"Model";"page13",#N/A,FALSE,"Model"}</definedName>
    <definedName name="uk" localSheetId="3" hidden="1">{"page1",#N/A,FALSE,"Model";"page2",#N/A,FALSE,"Model";"page3",#N/A,FALSE,"Model";"page4",#N/A,FALSE,"Model";"page5",#N/A,FALSE,"Model";"page6",#N/A,FALSE,"Model";"page7",#N/A,FALSE,"Model";"page8",#N/A,FALSE,"Model";"page9",#N/A,FALSE,"Model";"page10",#N/A,FALSE,"Model";"page11",#N/A,FALSE,"Model";"page12",#N/A,FALSE,"Model";"page13",#N/A,FALSE,"Model"}</definedName>
    <definedName name="uk" hidden="1">{"page1",#N/A,FALSE,"Model";"page2",#N/A,FALSE,"Model";"page3",#N/A,FALSE,"Model";"page4",#N/A,FALSE,"Model";"page5",#N/A,FALSE,"Model";"page6",#N/A,FALSE,"Model";"page7",#N/A,FALSE,"Model";"page8",#N/A,FALSE,"Model";"page9",#N/A,FALSE,"Model";"page10",#N/A,FALSE,"Model";"page11",#N/A,FALSE,"Model";"page12",#N/A,FALSE,"Model";"page13",#N/A,FALSE,"Model"}</definedName>
    <definedName name="uopiu" localSheetId="5" hidden="1">{#N/A,#N/A,FALSE,"TITLE";#N/A,#N/A,FALSE,"Page 1";#N/A,#N/A,FALSE,"Page 2(i)";#N/A,#N/A,FALSE,"Page 2(ii)";#N/A,#N/A,FALSE,"Page 3";#N/A,#N/A,FALSE,"Page 3(i)";#N/A,#N/A,FALSE,"Page 3(ii)";#N/A,#N/A,FALSE,"Page 3(iii)";#N/A,#N/A,FALSE,"Page 4";#N/A,#N/A,FALSE,"NEW PAGE 5";#N/A,#N/A,FALSE,"NEW PAGE 6";#N/A,#N/A,FALSE,"NEW PAGE 7";#N/A,#N/A,FALSE,"NEW PAGE 8"}</definedName>
    <definedName name="uopiu" localSheetId="2" hidden="1">{#N/A,#N/A,FALSE,"TITLE";#N/A,#N/A,FALSE,"Page 1";#N/A,#N/A,FALSE,"Page 2(i)";#N/A,#N/A,FALSE,"Page 2(ii)";#N/A,#N/A,FALSE,"Page 3";#N/A,#N/A,FALSE,"Page 3(i)";#N/A,#N/A,FALSE,"Page 3(ii)";#N/A,#N/A,FALSE,"Page 3(iii)";#N/A,#N/A,FALSE,"Page 4";#N/A,#N/A,FALSE,"NEW PAGE 5";#N/A,#N/A,FALSE,"NEW PAGE 6";#N/A,#N/A,FALSE,"NEW PAGE 7";#N/A,#N/A,FALSE,"NEW PAGE 8"}</definedName>
    <definedName name="uopiu" localSheetId="3" hidden="1">{#N/A,#N/A,FALSE,"TITLE";#N/A,#N/A,FALSE,"Page 1";#N/A,#N/A,FALSE,"Page 2(i)";#N/A,#N/A,FALSE,"Page 2(ii)";#N/A,#N/A,FALSE,"Page 3";#N/A,#N/A,FALSE,"Page 3(i)";#N/A,#N/A,FALSE,"Page 3(ii)";#N/A,#N/A,FALSE,"Page 3(iii)";#N/A,#N/A,FALSE,"Page 4";#N/A,#N/A,FALSE,"NEW PAGE 5";#N/A,#N/A,FALSE,"NEW PAGE 6";#N/A,#N/A,FALSE,"NEW PAGE 7";#N/A,#N/A,FALSE,"NEW PAGE 8"}</definedName>
    <definedName name="uopiu" hidden="1">{#N/A,#N/A,FALSE,"TITLE";#N/A,#N/A,FALSE,"Page 1";#N/A,#N/A,FALSE,"Page 2(i)";#N/A,#N/A,FALSE,"Page 2(ii)";#N/A,#N/A,FALSE,"Page 3";#N/A,#N/A,FALSE,"Page 3(i)";#N/A,#N/A,FALSE,"Page 3(ii)";#N/A,#N/A,FALSE,"Page 3(iii)";#N/A,#N/A,FALSE,"Page 4";#N/A,#N/A,FALSE,"NEW PAGE 5";#N/A,#N/A,FALSE,"NEW PAGE 6";#N/A,#N/A,FALSE,"NEW PAGE 7";#N/A,#N/A,FALSE,"NEW PAGE 8"}</definedName>
    <definedName name="uso" localSheetId="5" hidden="1">{"'RELATÓRIO'!$A$1:$E$20","'RELATÓRIO'!$A$22:$D$34","'INTERNET'!$A$31:$G$58","'INTERNET'!$A$1:$G$28","'SÉRIE HISTÓRICA'!$A$167:$H$212","'SÉRIE HISTÓRICA'!$A$56:$H$101"}</definedName>
    <definedName name="uso" localSheetId="2" hidden="1">{"'RELATÓRIO'!$A$1:$E$20","'RELATÓRIO'!$A$22:$D$34","'INTERNET'!$A$31:$G$58","'INTERNET'!$A$1:$G$28","'SÉRIE HISTÓRICA'!$A$167:$H$212","'SÉRIE HISTÓRICA'!$A$56:$H$101"}</definedName>
    <definedName name="uso" localSheetId="3" hidden="1">{"'RELATÓRIO'!$A$1:$E$20","'RELATÓRIO'!$A$22:$D$34","'INTERNET'!$A$31:$G$58","'INTERNET'!$A$1:$G$28","'SÉRIE HISTÓRICA'!$A$167:$H$212","'SÉRIE HISTÓRICA'!$A$56:$H$101"}</definedName>
    <definedName name="uso" hidden="1">{"'RELATÓRIO'!$A$1:$E$20","'RELATÓRIO'!$A$22:$D$34","'INTERNET'!$A$31:$G$58","'INTERNET'!$A$1:$G$28","'SÉRIE HISTÓRICA'!$A$167:$H$212","'SÉRIE HISTÓRICA'!$A$56:$H$101"}</definedName>
    <definedName name="uyt" localSheetId="5" hidden="1">{"BALSHEET",#N/A,FALSE,"Sheet1";"PLAC",#N/A,FALSE,"Sheet1";"PLAC2",#N/A,FALSE,"Sheet1"}</definedName>
    <definedName name="uyt" localSheetId="2" hidden="1">{"BALSHEET",#N/A,FALSE,"Sheet1";"PLAC",#N/A,FALSE,"Sheet1";"PLAC2",#N/A,FALSE,"Sheet1"}</definedName>
    <definedName name="uyt" localSheetId="3" hidden="1">{"BALSHEET",#N/A,FALSE,"Sheet1";"PLAC",#N/A,FALSE,"Sheet1";"PLAC2",#N/A,FALSE,"Sheet1"}</definedName>
    <definedName name="uyt" hidden="1">{"BALSHEET",#N/A,FALSE,"Sheet1";"PLAC",#N/A,FALSE,"Sheet1";"PLAC2",#N/A,FALSE,"Sheet1"}</definedName>
    <definedName name="Value">[7]Dimensions!$O$2:$O$100</definedName>
    <definedName name="ValueDim">[7]Control!$I$60</definedName>
    <definedName name="vAno" localSheetId="5" hidden="1">#REF!</definedName>
    <definedName name="vAno" hidden="1">#REF!</definedName>
    <definedName name="Version">[7]Codes!$X$2:$X$6</definedName>
    <definedName name="VersionCombo">[7]Codes!$Z$2:$Z$11</definedName>
    <definedName name="View">[7]Dimensions!$Q$2:$Q$6</definedName>
    <definedName name="wefgwre" localSheetId="5" hidden="1">{"'RELATÓRIO'!$A$1:$E$20","'RELATÓRIO'!$A$22:$D$34","'INTERNET'!$A$31:$G$58","'INTERNET'!$A$1:$G$28","'SÉRIE HISTÓRICA'!$A$167:$H$212","'SÉRIE HISTÓRICA'!$A$56:$H$101"}</definedName>
    <definedName name="wefgwre" localSheetId="2" hidden="1">{"'RELATÓRIO'!$A$1:$E$20","'RELATÓRIO'!$A$22:$D$34","'INTERNET'!$A$31:$G$58","'INTERNET'!$A$1:$G$28","'SÉRIE HISTÓRICA'!$A$167:$H$212","'SÉRIE HISTÓRICA'!$A$56:$H$101"}</definedName>
    <definedName name="wefgwre" localSheetId="3" hidden="1">{"'RELATÓRIO'!$A$1:$E$20","'RELATÓRIO'!$A$22:$D$34","'INTERNET'!$A$31:$G$58","'INTERNET'!$A$1:$G$28","'SÉRIE HISTÓRICA'!$A$167:$H$212","'SÉRIE HISTÓRICA'!$A$56:$H$101"}</definedName>
    <definedName name="wefgwre" hidden="1">{"'RELATÓRIO'!$A$1:$E$20","'RELATÓRIO'!$A$22:$D$34","'INTERNET'!$A$31:$G$58","'INTERNET'!$A$1:$G$28","'SÉRIE HISTÓRICA'!$A$167:$H$212","'SÉRIE HISTÓRICA'!$A$56:$H$101"}</definedName>
    <definedName name="wefwe" hidden="1">#REF!</definedName>
    <definedName name="wefweff" hidden="1">OFFSET(#REF!,1,0)</definedName>
    <definedName name="were" hidden="1">#REF!</definedName>
    <definedName name="wererwr" hidden="1">#REF!</definedName>
    <definedName name="werw" hidden="1">#REF!</definedName>
    <definedName name="werwerwer" hidden="1">#REF!</definedName>
    <definedName name="weurhg" localSheetId="5"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2" hidden="1">{"page1",#N/A,FALSE,"Model";"page2",#N/A,FALSE,"Model";"page3",#N/A,FALSE,"Model";"page4",#N/A,FALSE,"Model";"page5",#N/A,FALSE,"Model";"page6",#N/A,FALSE,"Model";"page7",#N/A,FALSE,"Model";"page8",#N/A,FALSE,"Model";"page9",#N/A,FALSE,"Model";"page10",#N/A,FALSE,"Model";"page11",#N/A,FALSE,"Model";"page12",#N/A,FALSE,"Model";"page13",#N/A,FALSE,"Model"}</definedName>
    <definedName name="weurhg" localSheetId="3" hidden="1">{"page1",#N/A,FALSE,"Model";"page2",#N/A,FALSE,"Model";"page3",#N/A,FALSE,"Model";"page4",#N/A,FALSE,"Model";"page5",#N/A,FALSE,"Model";"page6",#N/A,FALSE,"Model";"page7",#N/A,FALSE,"Model";"page8",#N/A,FALSE,"Model";"page9",#N/A,FALSE,"Model";"page10",#N/A,FALSE,"Model";"page11",#N/A,FALSE,"Model";"page12",#N/A,FALSE,"Model";"page13",#N/A,FALSE,"Model"}</definedName>
    <definedName name="weurhg" hidden="1">{"page1",#N/A,FALSE,"Model";"page2",#N/A,FALSE,"Model";"page3",#N/A,FALSE,"Model";"page4",#N/A,FALSE,"Model";"page5",#N/A,FALSE,"Model";"page6",#N/A,FALSE,"Model";"page7",#N/A,FALSE,"Model";"page8",#N/A,FALSE,"Model";"page9",#N/A,FALSE,"Model";"page10",#N/A,FALSE,"Model";"page11",#N/A,FALSE,"Model";"page12",#N/A,FALSE,"Model";"page13",#N/A,FALSE,"Model"}</definedName>
    <definedName name="whge" localSheetId="5" hidden="1">{"page1",#N/A,FALSE,"Model";"page2",#N/A,FALSE,"Model";"page3",#N/A,FALSE,"Model";"page4",#N/A,FALSE,"Model";"page5",#N/A,FALSE,"Model";"page6",#N/A,FALSE,"Model";"page7",#N/A,FALSE,"Model";"page8",#N/A,FALSE,"Model";"page9",#N/A,FALSE,"Model";"page10",#N/A,FALSE,"Model";"page11",#N/A,FALSE,"Model";"page12",#N/A,FALSE,"Model";"page13",#N/A,FALSE,"Model"}</definedName>
    <definedName name="whge" localSheetId="2" hidden="1">{"page1",#N/A,FALSE,"Model";"page2",#N/A,FALSE,"Model";"page3",#N/A,FALSE,"Model";"page4",#N/A,FALSE,"Model";"page5",#N/A,FALSE,"Model";"page6",#N/A,FALSE,"Model";"page7",#N/A,FALSE,"Model";"page8",#N/A,FALSE,"Model";"page9",#N/A,FALSE,"Model";"page10",#N/A,FALSE,"Model";"page11",#N/A,FALSE,"Model";"page12",#N/A,FALSE,"Model";"page13",#N/A,FALSE,"Model"}</definedName>
    <definedName name="whge" localSheetId="3" hidden="1">{"page1",#N/A,FALSE,"Model";"page2",#N/A,FALSE,"Model";"page3",#N/A,FALSE,"Model";"page4",#N/A,FALSE,"Model";"page5",#N/A,FALSE,"Model";"page6",#N/A,FALSE,"Model";"page7",#N/A,FALSE,"Model";"page8",#N/A,FALSE,"Model";"page9",#N/A,FALSE,"Model";"page10",#N/A,FALSE,"Model";"page11",#N/A,FALSE,"Model";"page12",#N/A,FALSE,"Model";"page13",#N/A,FALSE,"Model"}</definedName>
    <definedName name="whge"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5"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2" hidden="1">{"page1",#N/A,FALSE,"Model";"page2",#N/A,FALSE,"Model";"page3",#N/A,FALSE,"Model";"page4",#N/A,FALSE,"Model";"page5",#N/A,FALSE,"Model";"page6",#N/A,FALSE,"Model";"page7",#N/A,FALSE,"Model";"page8",#N/A,FALSE,"Model";"page9",#N/A,FALSE,"Model";"page10",#N/A,FALSE,"Model";"page11",#N/A,FALSE,"Model";"page12",#N/A,FALSE,"Model";"page13",#N/A,FALSE,"Model"}</definedName>
    <definedName name="wirevbg" localSheetId="3" hidden="1">{"page1",#N/A,FALSE,"Model";"page2",#N/A,FALSE,"Model";"page3",#N/A,FALSE,"Model";"page4",#N/A,FALSE,"Model";"page5",#N/A,FALSE,"Model";"page6",#N/A,FALSE,"Model";"page7",#N/A,FALSE,"Model";"page8",#N/A,FALSE,"Model";"page9",#N/A,FALSE,"Model";"page10",#N/A,FALSE,"Model";"page11",#N/A,FALSE,"Model";"page12",#N/A,FALSE,"Model";"page13",#N/A,FALSE,"Model"}</definedName>
    <definedName name="wirevbg"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5"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2" hidden="1">{"page1",#N/A,FALSE,"Model";"page2",#N/A,FALSE,"Model";"page3",#N/A,FALSE,"Model";"page4",#N/A,FALSE,"Model";"page5",#N/A,FALSE,"Model";"page6",#N/A,FALSE,"Model";"page7",#N/A,FALSE,"Model";"page8",#N/A,FALSE,"Model";"page9",#N/A,FALSE,"Model";"page10",#N/A,FALSE,"Model";"page11",#N/A,FALSE,"Model";"page12",#N/A,FALSE,"Model";"page13",#N/A,FALSE,"Model"}</definedName>
    <definedName name="woq4hg" localSheetId="3" hidden="1">{"page1",#N/A,FALSE,"Model";"page2",#N/A,FALSE,"Model";"page3",#N/A,FALSE,"Model";"page4",#N/A,FALSE,"Model";"page5",#N/A,FALSE,"Model";"page6",#N/A,FALSE,"Model";"page7",#N/A,FALSE,"Model";"page8",#N/A,FALSE,"Model";"page9",#N/A,FALSE,"Model";"page10",#N/A,FALSE,"Model";"page11",#N/A,FALSE,"Model";"page12",#N/A,FALSE,"Model";"page13",#N/A,FALSE,"Model"}</definedName>
    <definedName name="woq4hg" hidden="1">{"page1",#N/A,FALSE,"Model";"page2",#N/A,FALSE,"Model";"page3",#N/A,FALSE,"Model";"page4",#N/A,FALSE,"Model";"page5",#N/A,FALSE,"Model";"page6",#N/A,FALSE,"Model";"page7",#N/A,FALSE,"Model";"page8",#N/A,FALSE,"Model";"page9",#N/A,FALSE,"Model";"page10",#N/A,FALSE,"Model";"page11",#N/A,FALSE,"Model";"page12",#N/A,FALSE,"Model";"page13",#N/A,FALSE,"Model"}</definedName>
    <definedName name="wqe" hidden="1">OFFSET(#REF!,1,0)</definedName>
    <definedName name="wrn" localSheetId="5" hidden="1">{"BALSHEET",#N/A,FALSE,"Sheet1";"PLAC",#N/A,FALSE,"Sheet1";"PLAC2",#N/A,FALSE,"Sheet1"}</definedName>
    <definedName name="wrn" localSheetId="2" hidden="1">{"BALSHEET",#N/A,FALSE,"Sheet1";"PLAC",#N/A,FALSE,"Sheet1";"PLAC2",#N/A,FALSE,"Sheet1"}</definedName>
    <definedName name="wrn" localSheetId="3" hidden="1">{"BALSHEET",#N/A,FALSE,"Sheet1";"PLAC",#N/A,FALSE,"Sheet1";"PLAC2",#N/A,FALSE,"Sheet1"}</definedName>
    <definedName name="wrn" hidden="1">{"BALSHEET",#N/A,FALSE,"Sheet1";"PLAC",#N/A,FALSE,"Sheet1";"PLAC2",#N/A,FALSE,"Sheet1"}</definedName>
    <definedName name="wrn.a._.Downey." localSheetId="5" hidden="1">{#N/A,#N/A,FALSE,"RegDirs"}</definedName>
    <definedName name="wrn.a._.Downey." localSheetId="2" hidden="1">{#N/A,#N/A,FALSE,"RegDirs"}</definedName>
    <definedName name="wrn.a._.Downey." localSheetId="3" hidden="1">{#N/A,#N/A,FALSE,"RegDirs"}</definedName>
    <definedName name="wrn.a._.Downey." hidden="1">{#N/A,#N/A,FALSE,"RegDirs"}</definedName>
    <definedName name="wrn.budget._.report." localSheetId="5"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2"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localSheetId="3"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budget._.report." hidden="1">{"summary1",#N/A,TRUE,"Summary";"Summary2",#N/A,TRUE,"Summary";"Cost per bottle",#N/A,TRUE,"Summary";"Warehouse",#N/A,TRUE,"Direct Labour";"Management",#N/A,TRUE,"Management &amp; Supervision";"Transport",#N/A,TRUE,"Transport";"site costs",#N/A,TRUE,"Site Costs";"Equipment Hire",#N/A,TRUE,"Site Costs";"Administration",#N/A,TRUE,"Administration";"Finance Charge",#N/A,TRUE,"Finance Charge"}</definedName>
    <definedName name="wrn.Chamonix." localSheetId="5"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2" hidden="1">{"page1",#N/A,FALSE,"Model";"page2",#N/A,FALSE,"Model";"page3",#N/A,FALSE,"Model";"page4",#N/A,FALSE,"Model";"page5",#N/A,FALSE,"Model";"page6",#N/A,FALSE,"Model";"page7",#N/A,FALSE,"Model";"page8",#N/A,FALSE,"Model";"page9",#N/A,FALSE,"Model";"page10",#N/A,FALSE,"Model";"page11",#N/A,FALSE,"Model";"page12",#N/A,FALSE,"Model";"page13",#N/A,FALSE,"Model"}</definedName>
    <definedName name="wrn.Chamonix." localSheetId="3" hidden="1">{"page1",#N/A,FALSE,"Model";"page2",#N/A,FALSE,"Model";"page3",#N/A,FALSE,"Model";"page4",#N/A,FALSE,"Model";"page5",#N/A,FALSE,"Model";"page6",#N/A,FALSE,"Model";"page7",#N/A,FALSE,"Model";"page8",#N/A,FALSE,"Model";"page9",#N/A,FALSE,"Model";"page10",#N/A,FALSE,"Model";"page11",#N/A,FALSE,"Model";"page12",#N/A,FALSE,"Model";"page13",#N/A,FALSE,"Model"}</definedName>
    <definedName name="wrn.Chamonix." hidden="1">{"page1",#N/A,FALSE,"Model";"page2",#N/A,FALSE,"Model";"page3",#N/A,FALSE,"Model";"page4",#N/A,FALSE,"Model";"page5",#N/A,FALSE,"Model";"page6",#N/A,FALSE,"Model";"page7",#N/A,FALSE,"Model";"page8",#N/A,FALSE,"Model";"page9",#N/A,FALSE,"Model";"page10",#N/A,FALSE,"Model";"page11",#N/A,FALSE,"Model";"page12",#N/A,FALSE,"Model";"page13",#N/A,FALSE,"Model"}</definedName>
    <definedName name="wrn.Coded._.IAS._.FS." localSheetId="5" hidden="1">{"IASTrail",#N/A,FALSE,"IAS"}</definedName>
    <definedName name="wrn.Coded._.IAS._.FS." localSheetId="2" hidden="1">{"IASTrail",#N/A,FALSE,"IAS"}</definedName>
    <definedName name="wrn.Coded._.IAS._.FS." localSheetId="3" hidden="1">{"IASTrail",#N/A,FALSE,"IAS"}</definedName>
    <definedName name="wrn.Coded._.IAS._.FS." hidden="1">{"IASTrail",#N/A,FALSE,"IAS"}</definedName>
    <definedName name="wrn.Fixed._.Assets._.Note._.and._.Depreciation." localSheetId="5" hidden="1">{#N/A,#N/A,FALSE,"FA_1";#N/A,#N/A,FALSE,"Dep'n SE";#N/A,#N/A,FALSE,"Dep'n FC"}</definedName>
    <definedName name="wrn.Fixed._.Assets._.Note._.and._.Depreciation." localSheetId="2" hidden="1">{#N/A,#N/A,FALSE,"FA_1";#N/A,#N/A,FALSE,"Dep'n SE";#N/A,#N/A,FALSE,"Dep'n FC"}</definedName>
    <definedName name="wrn.Fixed._.Assets._.Note._.and._.Depreciation." localSheetId="3" hidden="1">{#N/A,#N/A,FALSE,"FA_1";#N/A,#N/A,FALSE,"Dep'n SE";#N/A,#N/A,FALSE,"Dep'n FC"}</definedName>
    <definedName name="wrn.Fixed._.Assets._.Note._.and._.Depreciation." hidden="1">{#N/A,#N/A,FALSE,"FA_1";#N/A,#N/A,FALSE,"Dep'n SE";#N/A,#N/A,FALSE,"Dep'n FC"}</definedName>
    <definedName name="wrn.Full._.IAS._.STATEMENTS." localSheetId="5" hidden="1">{"IASBS",#N/A,FALSE,"IAS";"IASPL",#N/A,FALSE,"IAS";#N/A,#N/A,FALSE,"CF DIR";"IASNotes",#N/A,FALSE,"IAS";#N/A,#N/A,FALSE,"FA_1";#N/A,#N/A,FALSE,"Dep'n FC";#N/A,#N/A,FALSE,"Dep'n SE";#N/A,#N/A,FALSE,"Inv_1";#N/A,#N/A,FALSE,"NMG";#N/A,#N/A,FALSE,"Recon";#N/A,#N/A,FALSE,"EPS"}</definedName>
    <definedName name="wrn.Full._.IAS._.STATEMENTS." localSheetId="2" hidden="1">{"IASBS",#N/A,FALSE,"IAS";"IASPL",#N/A,FALSE,"IAS";#N/A,#N/A,FALSE,"CF DIR";"IASNotes",#N/A,FALSE,"IAS";#N/A,#N/A,FALSE,"FA_1";#N/A,#N/A,FALSE,"Dep'n FC";#N/A,#N/A,FALSE,"Dep'n SE";#N/A,#N/A,FALSE,"Inv_1";#N/A,#N/A,FALSE,"NMG";#N/A,#N/A,FALSE,"Recon";#N/A,#N/A,FALSE,"EPS"}</definedName>
    <definedName name="wrn.Full._.IAS._.STATEMENTS." localSheetId="3" hidden="1">{"IASBS",#N/A,FALSE,"IAS";"IASPL",#N/A,FALSE,"IAS";#N/A,#N/A,FALSE,"CF DIR";"IASNotes",#N/A,FALSE,"IAS";#N/A,#N/A,FALSE,"FA_1";#N/A,#N/A,FALSE,"Dep'n FC";#N/A,#N/A,FALSE,"Dep'n SE";#N/A,#N/A,FALSE,"Inv_1";#N/A,#N/A,FALSE,"NMG";#N/A,#N/A,FALSE,"Recon";#N/A,#N/A,FALSE,"EPS"}</definedName>
    <definedName name="wrn.Full._.IAS._.STATEMENTS." hidden="1">{"IASBS",#N/A,FALSE,"IAS";"IASPL",#N/A,FALSE,"IAS";#N/A,#N/A,FALSE,"CF DIR";"IASNotes",#N/A,FALSE,"IAS";#N/A,#N/A,FALSE,"FA_1";#N/A,#N/A,FALSE,"Dep'n FC";#N/A,#N/A,FALSE,"Dep'n SE";#N/A,#N/A,FALSE,"Inv_1";#N/A,#N/A,FALSE,"NMG";#N/A,#N/A,FALSE,"Recon";#N/A,#N/A,FALSE,"EPS"}</definedName>
    <definedName name="wrn.Full._.TRAIL." localSheetId="5" hidden="1">{"IAS Mapping",#N/A,FALSE,"RSA_FS";#N/A,#N/A,FALSE,"CHECK!";#N/A,#N/A,FALSE,"Recon";#N/A,#N/A,FALSE,"NMG";#N/A,#N/A,FALSE,"Journals";"AnalRSA",#N/A,FALSE,"PL-Anal";"AnalIAS",#N/A,FALSE,"PL-Anal";#N/A,#N/A,FALSE,"COS"}</definedName>
    <definedName name="wrn.Full._.TRAIL." localSheetId="2" hidden="1">{"IAS Mapping",#N/A,FALSE,"RSA_FS";#N/A,#N/A,FALSE,"CHECK!";#N/A,#N/A,FALSE,"Recon";#N/A,#N/A,FALSE,"NMG";#N/A,#N/A,FALSE,"Journals";"AnalRSA",#N/A,FALSE,"PL-Anal";"AnalIAS",#N/A,FALSE,"PL-Anal";#N/A,#N/A,FALSE,"COS"}</definedName>
    <definedName name="wrn.Full._.TRAIL." localSheetId="3" hidden="1">{"IAS Mapping",#N/A,FALSE,"RSA_FS";#N/A,#N/A,FALSE,"CHECK!";#N/A,#N/A,FALSE,"Recon";#N/A,#N/A,FALSE,"NMG";#N/A,#N/A,FALSE,"Journals";"AnalRSA",#N/A,FALSE,"PL-Anal";"AnalIAS",#N/A,FALSE,"PL-Anal";#N/A,#N/A,FALSE,"COS"}</definedName>
    <definedName name="wrn.Full._.TRAIL." hidden="1">{"IAS Mapping",#N/A,FALSE,"RSA_FS";#N/A,#N/A,FALSE,"CHECK!";#N/A,#N/A,FALSE,"Recon";#N/A,#N/A,FALSE,"NMG";#N/A,#N/A,FALSE,"Journals";"AnalRSA",#N/A,FALSE,"PL-Anal";"AnalIAS",#N/A,FALSE,"PL-Anal";#N/A,#N/A,FALSE,"COS"}</definedName>
    <definedName name="wrn.Help." localSheetId="5" hidden="1">{#N/A,#N/A,TRUE,"MAP";#N/A,#N/A,TRUE,"STEPS";#N/A,#N/A,TRUE,"RULES"}</definedName>
    <definedName name="wrn.Help." localSheetId="2" hidden="1">{#N/A,#N/A,TRUE,"MAP";#N/A,#N/A,TRUE,"STEPS";#N/A,#N/A,TRUE,"RULES"}</definedName>
    <definedName name="wrn.Help." localSheetId="3" hidden="1">{#N/A,#N/A,TRUE,"MAP";#N/A,#N/A,TRUE,"STEPS";#N/A,#N/A,TRUE,"RULES"}</definedName>
    <definedName name="wrn.Help." hidden="1">{#N/A,#N/A,TRUE,"MAP";#N/A,#N/A,TRUE,"STEPS";#N/A,#N/A,TRUE,"RULES"}</definedName>
    <definedName name="wrn.HILMORE." localSheetId="5" hidden="1">{"BALSHEET",#N/A,FALSE,"Sheet1";"PLAC",#N/A,FALSE,"Sheet1";"PLAC2",#N/A,FALSE,"Sheet1"}</definedName>
    <definedName name="wrn.HILMORE." localSheetId="2" hidden="1">{"BALSHEET",#N/A,FALSE,"Sheet1";"PLAC",#N/A,FALSE,"Sheet1";"PLAC2",#N/A,FALSE,"Sheet1"}</definedName>
    <definedName name="wrn.HILMORE." localSheetId="3" hidden="1">{"BALSHEET",#N/A,FALSE,"Sheet1";"PLAC",#N/A,FALSE,"Sheet1";"PLAC2",#N/A,FALSE,"Sheet1"}</definedName>
    <definedName name="wrn.HILMORE." hidden="1">{"BALSHEET",#N/A,FALSE,"Sheet1";"PLAC",#N/A,FALSE,"Sheet1";"PLAC2",#N/A,FALSE,"Sheet1"}</definedName>
    <definedName name="wrn.IAS._.BS._.PL._.CF._.and._.Notes." localSheetId="5" hidden="1">{"IASBS",#N/A,TRUE,"IAS";"IASPL",#N/A,TRUE,"IAS";"IASNotes",#N/A,TRUE,"IAS";"CFDir - expanded",#N/A,TRUE,"CF DIR"}</definedName>
    <definedName name="wrn.IAS._.BS._.PL._.CF._.and._.Notes." localSheetId="2" hidden="1">{"IASBS",#N/A,TRUE,"IAS";"IASPL",#N/A,TRUE,"IAS";"IASNotes",#N/A,TRUE,"IAS";"CFDir - expanded",#N/A,TRUE,"CF DIR"}</definedName>
    <definedName name="wrn.IAS._.BS._.PL._.CF._.and._.Notes." localSheetId="3" hidden="1">{"IASBS",#N/A,TRUE,"IAS";"IASPL",#N/A,TRUE,"IAS";"IASNotes",#N/A,TRUE,"IAS";"CFDir - expanded",#N/A,TRUE,"CF DIR"}</definedName>
    <definedName name="wrn.IAS._.BS._.PL._.CF._.and._.Notes." hidden="1">{"IASBS",#N/A,TRUE,"IAS";"IASPL",#N/A,TRUE,"IAS";"IASNotes",#N/A,TRUE,"IAS";"CFDir - expanded",#N/A,TRUE,"CF DIR"}</definedName>
    <definedName name="wrn.IAS._.FS._.ZOOMED._.IN._.Forms." localSheetId="5" hidden="1">{"IAS_ShortView_1",#N/A,FALSE,"IAS";"IAS_ShortView_2",#N/A,FALSE,"IAS";"IAS_ShortView_3",#N/A,FALSE,"IAS";"IAS_ShortView_4",#N/A,FALSE,"IAS";"IAS_ShortView_5",#N/A,FALSE,"IAS";"IAS_ShortView_6",#N/A,FALSE,"IAS";"IAS_ShortView_7",#N/A,FALSE,"IAS";"CFDir - Zoomed In",#N/A,FALSE,"CF DIR"}</definedName>
    <definedName name="wrn.IAS._.FS._.ZOOMED._.IN._.Forms." localSheetId="2" hidden="1">{"IAS_ShortView_1",#N/A,FALSE,"IAS";"IAS_ShortView_2",#N/A,FALSE,"IAS";"IAS_ShortView_3",#N/A,FALSE,"IAS";"IAS_ShortView_4",#N/A,FALSE,"IAS";"IAS_ShortView_5",#N/A,FALSE,"IAS";"IAS_ShortView_6",#N/A,FALSE,"IAS";"IAS_ShortView_7",#N/A,FALSE,"IAS";"CFDir - Zoomed In",#N/A,FALSE,"CF DIR"}</definedName>
    <definedName name="wrn.IAS._.FS._.ZOOMED._.IN._.Forms." localSheetId="3" hidden="1">{"IAS_ShortView_1",#N/A,FALSE,"IAS";"IAS_ShortView_2",#N/A,FALSE,"IAS";"IAS_ShortView_3",#N/A,FALSE,"IAS";"IAS_ShortView_4",#N/A,FALSE,"IAS";"IAS_ShortView_5",#N/A,FALSE,"IAS";"IAS_ShortView_6",#N/A,FALSE,"IAS";"IAS_ShortView_7",#N/A,FALSE,"IAS";"CFDir - Zoomed In",#N/A,FALSE,"CF DIR"}</definedName>
    <definedName name="wrn.IAS._.FS._.ZOOMED._.IN._.Forms." hidden="1">{"IAS_ShortView_1",#N/A,FALSE,"IAS";"IAS_ShortView_2",#N/A,FALSE,"IAS";"IAS_ShortView_3",#N/A,FALSE,"IAS";"IAS_ShortView_4",#N/A,FALSE,"IAS";"IAS_ShortView_5",#N/A,FALSE,"IAS";"IAS_ShortView_6",#N/A,FALSE,"IAS";"IAS_ShortView_7",#N/A,FALSE,"IAS";"CFDir - Zoomed In",#N/A,FALSE,"CF DIR"}</definedName>
    <definedName name="wrn.IAS._.Mapping." localSheetId="5" hidden="1">{"IAS Mapping",#N/A,TRUE,"RSA_FS"}</definedName>
    <definedName name="wrn.IAS._.Mapping." localSheetId="2" hidden="1">{"IAS Mapping",#N/A,TRUE,"RSA_FS"}</definedName>
    <definedName name="wrn.IAS._.Mapping." localSheetId="3" hidden="1">{"IAS Mapping",#N/A,TRUE,"RSA_FS"}</definedName>
    <definedName name="wrn.IAS._.Mapping." hidden="1">{"IAS Mapping",#N/A,TRUE,"RSA_FS"}</definedName>
    <definedName name="wrn.Inflation._.factors._.used." localSheetId="5" hidden="1">{#N/A,#N/A,FALSE,"Infl_fact"}</definedName>
    <definedName name="wrn.Inflation._.factors._.used." localSheetId="2" hidden="1">{#N/A,#N/A,FALSE,"Infl_fact"}</definedName>
    <definedName name="wrn.Inflation._.factors._.used." localSheetId="3" hidden="1">{#N/A,#N/A,FALSE,"Infl_fact"}</definedName>
    <definedName name="wrn.Inflation._.factors._.used." hidden="1">{#N/A,#N/A,FALSE,"Infl_fact"}</definedName>
    <definedName name="wrn.KGREP." localSheetId="5" hidden="1">{"ETB",#N/A,FALSE,"Sheet1";"BALSHEET",#N/A,FALSE,"Sheet1";"PLAC",#N/A,FALSE,"Sheet1";"PLAC2",#N/A,FALSE,"Sheet1";"TRFVAL1",#N/A,FALSE,"Sales Analysis";"TRFVAL2",#N/A,FALSE,"Sales Analysis";"MGTAC1",#N/A,FALSE,"Sheet1"}</definedName>
    <definedName name="wrn.KGREP." localSheetId="2" hidden="1">{"ETB",#N/A,FALSE,"Sheet1";"BALSHEET",#N/A,FALSE,"Sheet1";"PLAC",#N/A,FALSE,"Sheet1";"PLAC2",#N/A,FALSE,"Sheet1";"TRFVAL1",#N/A,FALSE,"Sales Analysis";"TRFVAL2",#N/A,FALSE,"Sales Analysis";"MGTAC1",#N/A,FALSE,"Sheet1"}</definedName>
    <definedName name="wrn.KGREP." localSheetId="3" hidden="1">{"ETB",#N/A,FALSE,"Sheet1";"BALSHEET",#N/A,FALSE,"Sheet1";"PLAC",#N/A,FALSE,"Sheet1";"PLAC2",#N/A,FALSE,"Sheet1";"TRFVAL1",#N/A,FALSE,"Sales Analysis";"TRFVAL2",#N/A,FALSE,"Sales Analysis";"MGTAC1",#N/A,FALSE,"Sheet1"}</definedName>
    <definedName name="wrn.KGREP." hidden="1">{"ETB",#N/A,FALSE,"Sheet1";"BALSHEET",#N/A,FALSE,"Sheet1";"PLAC",#N/A,FALSE,"Sheet1";"PLAC2",#N/A,FALSE,"Sheet1";"TRFVAL1",#N/A,FALSE,"Sales Analysis";"TRFVAL2",#N/A,FALSE,"Sales Analysis";"MGTAC1",#N/A,FALSE,"Sheet1"}</definedName>
    <definedName name="wrn.MDREP." localSheetId="5" hidden="1">{"TRFVAL1",#N/A,FALSE,"Sales Analysis";"TRFVAL2",#N/A,FALSE,"Sales Analysis";"CPT",#N/A,FALSE,"Sheet1";"MGTAC1",#N/A,FALSE,"Sheet1";"PLAC",#N/A,FALSE,"Sheet1";"PLAC2",#N/A,FALSE,"Sheet1";"BALSHEET",#N/A,FALSE,"Sheet1"}</definedName>
    <definedName name="wrn.MDREP." localSheetId="2" hidden="1">{"TRFVAL1",#N/A,FALSE,"Sales Analysis";"TRFVAL2",#N/A,FALSE,"Sales Analysis";"CPT",#N/A,FALSE,"Sheet1";"MGTAC1",#N/A,FALSE,"Sheet1";"PLAC",#N/A,FALSE,"Sheet1";"PLAC2",#N/A,FALSE,"Sheet1";"BALSHEET",#N/A,FALSE,"Sheet1"}</definedName>
    <definedName name="wrn.MDREP." localSheetId="3" hidden="1">{"TRFVAL1",#N/A,FALSE,"Sales Analysis";"TRFVAL2",#N/A,FALSE,"Sales Analysis";"CPT",#N/A,FALSE,"Sheet1";"MGTAC1",#N/A,FALSE,"Sheet1";"PLAC",#N/A,FALSE,"Sheet1";"PLAC2",#N/A,FALSE,"Sheet1";"BALSHEET",#N/A,FALSE,"Sheet1"}</definedName>
    <definedName name="wrn.MDREP." hidden="1">{"TRFVAL1",#N/A,FALSE,"Sales Analysis";"TRFVAL2",#N/A,FALSE,"Sales Analysis";"CPT",#N/A,FALSE,"Sheet1";"MGTAC1",#N/A,FALSE,"Sheet1";"PLAC",#N/A,FALSE,"Sheet1";"PLAC2",#N/A,FALSE,"Sheet1";"BALSHEET",#N/A,FALSE,"Sheet1"}</definedName>
    <definedName name="wrn.NOV." localSheetId="5" hidden="1">{#N/A,#N/A,FALSE,"TITLE";#N/A,#N/A,FALSE,"Page 1";#N/A,#N/A,FALSE,"Page 2(i)";#N/A,#N/A,FALSE,"Page 2(ii)";#N/A,#N/A,FALSE,"Page 3";#N/A,#N/A,FALSE,"Page 3(i)";#N/A,#N/A,FALSE,"Page 3(ii)";#N/A,#N/A,FALSE,"Page 3(iii)";#N/A,#N/A,FALSE,"Page 4";#N/A,#N/A,FALSE,"NEW PAGE 5";#N/A,#N/A,FALSE,"NEW PAGE 6";#N/A,#N/A,FALSE,"NEW PAGE 7";#N/A,#N/A,FALSE,"NEW PAGE 8"}</definedName>
    <definedName name="wrn.NOV." localSheetId="2" hidden="1">{#N/A,#N/A,FALSE,"TITLE";#N/A,#N/A,FALSE,"Page 1";#N/A,#N/A,FALSE,"Page 2(i)";#N/A,#N/A,FALSE,"Page 2(ii)";#N/A,#N/A,FALSE,"Page 3";#N/A,#N/A,FALSE,"Page 3(i)";#N/A,#N/A,FALSE,"Page 3(ii)";#N/A,#N/A,FALSE,"Page 3(iii)";#N/A,#N/A,FALSE,"Page 4";#N/A,#N/A,FALSE,"NEW PAGE 5";#N/A,#N/A,FALSE,"NEW PAGE 6";#N/A,#N/A,FALSE,"NEW PAGE 7";#N/A,#N/A,FALSE,"NEW PAGE 8"}</definedName>
    <definedName name="wrn.NOV." localSheetId="3" hidden="1">{#N/A,#N/A,FALSE,"TITLE";#N/A,#N/A,FALSE,"Page 1";#N/A,#N/A,FALSE,"Page 2(i)";#N/A,#N/A,FALSE,"Page 2(ii)";#N/A,#N/A,FALSE,"Page 3";#N/A,#N/A,FALSE,"Page 3(i)";#N/A,#N/A,FALSE,"Page 3(ii)";#N/A,#N/A,FALSE,"Page 3(iii)";#N/A,#N/A,FALSE,"Page 4";#N/A,#N/A,FALSE,"NEW PAGE 5";#N/A,#N/A,FALSE,"NEW PAGE 6";#N/A,#N/A,FALSE,"NEW PAGE 7";#N/A,#N/A,FALSE,"NEW PAGE 8"}</definedName>
    <definedName name="wrn.NOV." hidden="1">{#N/A,#N/A,FALSE,"TITLE";#N/A,#N/A,FALSE,"Page 1";#N/A,#N/A,FALSE,"Page 2(i)";#N/A,#N/A,FALSE,"Page 2(ii)";#N/A,#N/A,FALSE,"Page 3";#N/A,#N/A,FALSE,"Page 3(i)";#N/A,#N/A,FALSE,"Page 3(ii)";#N/A,#N/A,FALSE,"Page 3(iii)";#N/A,#N/A,FALSE,"Page 4";#N/A,#N/A,FALSE,"NEW PAGE 5";#N/A,#N/A,FALSE,"NEW PAGE 6";#N/A,#N/A,FALSE,"NEW PAGE 7";#N/A,#N/A,FALSE,"NEW PAGE 8"}</definedName>
    <definedName name="wrn.Period._.3."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wrn.period._.accruals." localSheetId="5" hidden="1">{"journal",#N/A,FALSE,"Journal";"bank charges",#N/A,FALSE,"Misc JNL";"health",#N/A,FALSE,"Misc JNL";"misc jnl",#N/A,FALSE,"Misc JNL";"accls",#N/A,FALSE,"Misc JNL";"cars",#N/A,FALSE,"Misc JNL"}</definedName>
    <definedName name="wrn.period._.accruals." localSheetId="2" hidden="1">{"journal",#N/A,FALSE,"Journal";"bank charges",#N/A,FALSE,"Misc JNL";"health",#N/A,FALSE,"Misc JNL";"misc jnl",#N/A,FALSE,"Misc JNL";"accls",#N/A,FALSE,"Misc JNL";"cars",#N/A,FALSE,"Misc JNL"}</definedName>
    <definedName name="wrn.period._.accruals." localSheetId="3" hidden="1">{"journal",#N/A,FALSE,"Journal";"bank charges",#N/A,FALSE,"Misc JNL";"health",#N/A,FALSE,"Misc JNL";"misc jnl",#N/A,FALSE,"Misc JNL";"accls",#N/A,FALSE,"Misc JNL";"cars",#N/A,FALSE,"Misc JNL"}</definedName>
    <definedName name="wrn.period._.accruals." hidden="1">{"journal",#N/A,FALSE,"Journal";"bank charges",#N/A,FALSE,"Misc JNL";"health",#N/A,FALSE,"Misc JNL";"misc jnl",#N/A,FALSE,"Misc JNL";"accls",#N/A,FALSE,"Misc JNL";"cars",#N/A,FALSE,"Misc JNL"}</definedName>
    <definedName name="wrn.PL._.Analysis." localSheetId="5" hidden="1">{"AnalRSA",#N/A,TRUE,"PL-Anal";"AnalIAS",#N/A,TRUE,"PL-Anal"}</definedName>
    <definedName name="wrn.PL._.Analysis." localSheetId="2" hidden="1">{"AnalRSA",#N/A,TRUE,"PL-Anal";"AnalIAS",#N/A,TRUE,"PL-Anal"}</definedName>
    <definedName name="wrn.PL._.Analysis." localSheetId="3" hidden="1">{"AnalRSA",#N/A,TRUE,"PL-Anal";"AnalIAS",#N/A,TRUE,"PL-Anal"}</definedName>
    <definedName name="wrn.PL._.Analysis." hidden="1">{"AnalRSA",#N/A,TRUE,"PL-Anal";"AnalIAS",#N/A,TRUE,"PL-Anal"}</definedName>
    <definedName name="wrn.Print."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wrn.printall." localSheetId="5" hidden="1">{#N/A,#N/A,FALSE,"Summary";#N/A,#N/A,FALSE,"Retail";#N/A,#N/A,FALSE,"Ret Sensitivity";#N/A,#N/A,FALSE,"Manufacturing";#N/A,#N/A,FALSE,"Man Sensitivity";#N/A,#N/A,FALSE,"Ops UK &amp; I HO";#N/A,#N/A,FALSE,"UK &amp; I HO sensitivity "}</definedName>
    <definedName name="wrn.printall." localSheetId="2" hidden="1">{#N/A,#N/A,FALSE,"Summary";#N/A,#N/A,FALSE,"Retail";#N/A,#N/A,FALSE,"Ret Sensitivity";#N/A,#N/A,FALSE,"Manufacturing";#N/A,#N/A,FALSE,"Man Sensitivity";#N/A,#N/A,FALSE,"Ops UK &amp; I HO";#N/A,#N/A,FALSE,"UK &amp; I HO sensitivity "}</definedName>
    <definedName name="wrn.printall." localSheetId="3" hidden="1">{#N/A,#N/A,FALSE,"Summary";#N/A,#N/A,FALSE,"Retail";#N/A,#N/A,FALSE,"Ret Sensitivity";#N/A,#N/A,FALSE,"Manufacturing";#N/A,#N/A,FALSE,"Man Sensitivity";#N/A,#N/A,FALSE,"Ops UK &amp; I HO";#N/A,#N/A,FALSE,"UK &amp; I HO sensitivity "}</definedName>
    <definedName name="wrn.printall." hidden="1">{#N/A,#N/A,FALSE,"Summary";#N/A,#N/A,FALSE,"Retail";#N/A,#N/A,FALSE,"Ret Sensitivity";#N/A,#N/A,FALSE,"Manufacturing";#N/A,#N/A,FALSE,"Man Sensitivity";#N/A,#N/A,FALSE,"Ops UK &amp; I HO";#N/A,#N/A,FALSE,"UK &amp; I HO sensitivity "}</definedName>
    <definedName name="wrn.Quicks." localSheetId="5" hidden="1">{"P1&amp;2",#N/A,FALSE,"Contractual";"P3&amp;4",#N/A,FALSE,"Contractual";"P5",#N/A,FALSE,"Contractual";"P6",#N/A,FALSE,"Contractual";"P7&amp;8",#N/A,FALSE,"Contractual"}</definedName>
    <definedName name="wrn.Quicks." localSheetId="2" hidden="1">{"P1&amp;2",#N/A,FALSE,"Contractual";"P3&amp;4",#N/A,FALSE,"Contractual";"P5",#N/A,FALSE,"Contractual";"P6",#N/A,FALSE,"Contractual";"P7&amp;8",#N/A,FALSE,"Contractual"}</definedName>
    <definedName name="wrn.Quicks." localSheetId="3" hidden="1">{"P1&amp;2",#N/A,FALSE,"Contractual";"P3&amp;4",#N/A,FALSE,"Contractual";"P5",#N/A,FALSE,"Contractual";"P6",#N/A,FALSE,"Contractual";"P7&amp;8",#N/A,FALSE,"Contractual"}</definedName>
    <definedName name="wrn.Quicks." hidden="1">{"P1&amp;2",#N/A,FALSE,"Contractual";"P3&amp;4",#N/A,FALSE,"Contractual";"P5",#N/A,FALSE,"Contractual";"P6",#N/A,FALSE,"Contractual";"P7&amp;8",#N/A,FALSE,"Contractual"}</definedName>
    <definedName name="wrn.report." localSheetId="5" hidden="1">{"accounts",#N/A,FALSE,"RECDEC98";"rrs charges",#N/A,FALSE,"RECDEC98"}</definedName>
    <definedName name="wrn.report." localSheetId="2" hidden="1">{"accounts",#N/A,FALSE,"RECDEC98";"rrs charges",#N/A,FALSE,"RECDEC98"}</definedName>
    <definedName name="wrn.report." localSheetId="3" hidden="1">{"accounts",#N/A,FALSE,"RECDEC98";"rrs charges",#N/A,FALSE,"RECDEC98"}</definedName>
    <definedName name="wrn.report." hidden="1">{"accounts",#N/A,FALSE,"RECDEC98";"rrs charges",#N/A,FALSE,"RECDEC98"}</definedName>
    <definedName name="wrn.RSA._.BS._.and._.PL." localSheetId="5" hidden="1">{"BS1",#N/A,TRUE,"RSA_FS";"BS2",#N/A,TRUE,"RSA_FS";"BS3",#N/A,TRUE,"RSA_FS"}</definedName>
    <definedName name="wrn.RSA._.BS._.and._.PL." localSheetId="2" hidden="1">{"BS1",#N/A,TRUE,"RSA_FS";"BS2",#N/A,TRUE,"RSA_FS";"BS3",#N/A,TRUE,"RSA_FS"}</definedName>
    <definedName name="wrn.RSA._.BS._.and._.PL." localSheetId="3" hidden="1">{"BS1",#N/A,TRUE,"RSA_FS";"BS2",#N/A,TRUE,"RSA_FS";"BS3",#N/A,TRUE,"RSA_FS"}</definedName>
    <definedName name="wrn.RSA._.BS._.and._.PL." hidden="1">{"BS1",#N/A,TRUE,"RSA_FS";"BS2",#N/A,TRUE,"RSA_FS";"BS3",#N/A,TRUE,"RSA_FS"}</definedName>
    <definedName name="wrwe" hidden="1">#REF!</definedName>
    <definedName name="wwww" hidden="1">OFFSET(#REF!,1,0)</definedName>
    <definedName name="x" localSheetId="5" hidden="1">{"page1",#N/A,FALSE,"Model";"page2",#N/A,FALSE,"Model";"page3",#N/A,FALSE,"Model";"page4",#N/A,FALSE,"Model";"page5",#N/A,FALSE,"Model";"page6",#N/A,FALSE,"Model";"page7",#N/A,FALSE,"Model";"page8",#N/A,FALSE,"Model";"page9",#N/A,FALSE,"Model";"page10",#N/A,FALSE,"Model";"page11",#N/A,FALSE,"Model";"page12",#N/A,FALSE,"Model";"page13",#N/A,FALSE,"Model"}</definedName>
    <definedName name="x" localSheetId="2" hidden="1">{"page1",#N/A,FALSE,"Model";"page2",#N/A,FALSE,"Model";"page3",#N/A,FALSE,"Model";"page4",#N/A,FALSE,"Model";"page5",#N/A,FALSE,"Model";"page6",#N/A,FALSE,"Model";"page7",#N/A,FALSE,"Model";"page8",#N/A,FALSE,"Model";"page9",#N/A,FALSE,"Model";"page10",#N/A,FALSE,"Model";"page11",#N/A,FALSE,"Model";"page12",#N/A,FALSE,"Model";"page13",#N/A,FALSE,"Model"}</definedName>
    <definedName name="x" localSheetId="3" hidden="1">{"page1",#N/A,FALSE,"Model";"page2",#N/A,FALSE,"Model";"page3",#N/A,FALSE,"Model";"page4",#N/A,FALSE,"Model";"page5",#N/A,FALSE,"Model";"page6",#N/A,FALSE,"Model";"page7",#N/A,FALSE,"Model";"page8",#N/A,FALSE,"Model";"page9",#N/A,FALSE,"Model";"page10",#N/A,FALSE,"Model";"page11",#N/A,FALSE,"Model";"page12",#N/A,FALSE,"Model";"page13",#N/A,FALSE,"Model"}</definedName>
    <definedName name="x" hidden="1">{"page1",#N/A,FALSE,"Model";"page2",#N/A,FALSE,"Model";"page3",#N/A,FALSE,"Model";"page4",#N/A,FALSE,"Model";"page5",#N/A,FALSE,"Model";"page6",#N/A,FALSE,"Model";"page7",#N/A,FALSE,"Model";"page8",#N/A,FALSE,"Model";"page9",#N/A,FALSE,"Model";"page10",#N/A,FALSE,"Model";"page11",#N/A,FALSE,"Model";"page12",#N/A,FALSE,"Model";"page13",#N/A,FALSE,"Model"}</definedName>
    <definedName name="XRefColumnsCount" hidden="1">1</definedName>
    <definedName name="XRefCopyRangeCount" hidden="1">2</definedName>
    <definedName name="XRefPasteRangeCount" hidden="1">1</definedName>
    <definedName name="xx" localSheetId="5" hidden="1">{"page1",#N/A,FALSE,"Model";"page2",#N/A,FALSE,"Model";"page3",#N/A,FALSE,"Model";"page4",#N/A,FALSE,"Model";"page5",#N/A,FALSE,"Model";"page6",#N/A,FALSE,"Model";"page7",#N/A,FALSE,"Model";"page8",#N/A,FALSE,"Model";"page9",#N/A,FALSE,"Model";"page10",#N/A,FALSE,"Model";"page11",#N/A,FALSE,"Model";"page12",#N/A,FALSE,"Model";"page13",#N/A,FALSE,"Model"}</definedName>
    <definedName name="xx" localSheetId="2" hidden="1">{"page1",#N/A,FALSE,"Model";"page2",#N/A,FALSE,"Model";"page3",#N/A,FALSE,"Model";"page4",#N/A,FALSE,"Model";"page5",#N/A,FALSE,"Model";"page6",#N/A,FALSE,"Model";"page7",#N/A,FALSE,"Model";"page8",#N/A,FALSE,"Model";"page9",#N/A,FALSE,"Model";"page10",#N/A,FALSE,"Model";"page11",#N/A,FALSE,"Model";"page12",#N/A,FALSE,"Model";"page13",#N/A,FALSE,"Model"}</definedName>
    <definedName name="xx" localSheetId="3" hidden="1">{"page1",#N/A,FALSE,"Model";"page2",#N/A,FALSE,"Model";"page3",#N/A,FALSE,"Model";"page4",#N/A,FALSE,"Model";"page5",#N/A,FALSE,"Model";"page6",#N/A,FALSE,"Model";"page7",#N/A,FALSE,"Model";"page8",#N/A,FALSE,"Model";"page9",#N/A,FALSE,"Model";"page10",#N/A,FALSE,"Model";"page11",#N/A,FALSE,"Model";"page12",#N/A,FALSE,"Model";"page13",#N/A,FALSE,"Model"}</definedName>
    <definedName name="xx" hidden="1">{"page1",#N/A,FALSE,"Model";"page2",#N/A,FALSE,"Model";"page3",#N/A,FALSE,"Model";"page4",#N/A,FALSE,"Model";"page5",#N/A,FALSE,"Model";"page6",#N/A,FALSE,"Model";"page7",#N/A,FALSE,"Model";"page8",#N/A,FALSE,"Model";"page9",#N/A,FALSE,"Model";"page10",#N/A,FALSE,"Model";"page11",#N/A,FALSE,"Model";"page12",#N/A,FALSE,"Model";"page13",#N/A,FALSE,"Model"}</definedName>
    <definedName name="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5"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2" hidden="1">{"page1",#N/A,FALSE,"Model";"page2",#N/A,FALSE,"Model";"page3",#N/A,FALSE,"Model";"page4",#N/A,FALSE,"Model";"page5",#N/A,FALSE,"Model";"page6",#N/A,FALSE,"Model";"page7",#N/A,FALSE,"Model";"page8",#N/A,FALSE,"Model";"page9",#N/A,FALSE,"Model";"page10",#N/A,FALSE,"Model";"page11",#N/A,FALSE,"Model";"page12",#N/A,FALSE,"Model";"page13",#N/A,FALSE,"Model"}</definedName>
    <definedName name="xxxxxx" localSheetId="3" hidden="1">{"page1",#N/A,FALSE,"Model";"page2",#N/A,FALSE,"Model";"page3",#N/A,FALSE,"Model";"page4",#N/A,FALSE,"Model";"page5",#N/A,FALSE,"Model";"page6",#N/A,FALSE,"Model";"page7",#N/A,FALSE,"Model";"page8",#N/A,FALSE,"Model";"page9",#N/A,FALSE,"Model";"page10",#N/A,FALSE,"Model";"page11",#N/A,FALSE,"Model";"page12",#N/A,FALSE,"Model";"page13",#N/A,FALSE,"Model"}</definedName>
    <definedName name="xxxxxx" hidden="1">{"page1",#N/A,FALSE,"Model";"page2",#N/A,FALSE,"Model";"page3",#N/A,FALSE,"Model";"page4",#N/A,FALSE,"Model";"page5",#N/A,FALSE,"Model";"page6",#N/A,FALSE,"Model";"page7",#N/A,FALSE,"Model";"page8",#N/A,FALSE,"Model";"page9",#N/A,FALSE,"Model";"page10",#N/A,FALSE,"Model";"page11",#N/A,FALSE,"Model";"page12",#N/A,FALSE,"Model";"page13",#N/A,FALSE,"Model"}</definedName>
    <definedName name="Year">[8]hide_settings!$A$1:$A$29</definedName>
    <definedName name="Years">[7]Dimensions!$AC$2:$AC$23</definedName>
    <definedName name="YearsName">[7]Dimensions!$AD$2:$AD$23</definedName>
    <definedName name="yjtjtj" hidden="1">OFFSET(#REF!,1,0)</definedName>
    <definedName name="YN">[15]Sheet5!$A$1:$A$2</definedName>
    <definedName name="ytjtj" hidden="1">OFFSET(#REF!,1,0)</definedName>
    <definedName name="ytttt" hidden="1">OFFSET(#REF!,1,0)</definedName>
    <definedName name="yugyu" hidden="1">#REF!</definedName>
    <definedName name="yuo" localSheetId="5"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2"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localSheetId="3"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uo" hidden="1">{#N/A,#N/A,TRUE,"Cover";#N/A,#N/A,TRUE,"Contents";#N/A,#N/A,TRUE,"S1000";#N/A,#N/A,TRUE,"S1010";#N/A,#N/A,TRUE,"S1020";#N/A,#N/A,TRUE,"S1030";#N/A,#N/A,TRUE,"S1040";#N/A,#N/A,TRUE,"S1051";#N/A,#N/A,TRUE,"S2000";#N/A,#N/A,TRUE,"S2012";#N/A,#N/A,TRUE,"S2010";#N/A,#N/A,TRUE,"S2011,20";#N/A,#N/A,TRUE,"S2021";#N/A,#N/A,TRUE,"S2030,32";#N/A,#N/A,TRUE,"S2040";#N/A,#N/A,TRUE,"S2050";#N/A,#N/A,TRUE,"S2060";#N/A,#N/A,TRUE,"S2070";#N/A,#N/A,TRUE,"S2080";#N/A,#N/A,TRUE,"S2090";#N/A,#N/A,TRUE,"S2100";#N/A,#N/A,TRUE,"S2110,1 &amp; S2101";#N/A,#N/A,TRUE,"S2120-23";#N/A,#N/A,TRUE,"Appendix 1";#N/A,#N/A,TRUE,"Apendix 2"}</definedName>
    <definedName name="yyy" hidden="1">OFFSET(#REF!,1,0)</definedName>
    <definedName name="z" hidden="1">#REF!</definedName>
    <definedName name="za" localSheetId="5" hidden="1">{#N/A,#N/A,FALSE,"Summary";#N/A,#N/A,FALSE,"Retail";#N/A,#N/A,FALSE,"Ret Sensitivity";#N/A,#N/A,FALSE,"Manufacturing";#N/A,#N/A,FALSE,"Man Sensitivity";#N/A,#N/A,FALSE,"Ops UK &amp; I HO";#N/A,#N/A,FALSE,"UK &amp; I HO sensitivity "}</definedName>
    <definedName name="za" localSheetId="2" hidden="1">{#N/A,#N/A,FALSE,"Summary";#N/A,#N/A,FALSE,"Retail";#N/A,#N/A,FALSE,"Ret Sensitivity";#N/A,#N/A,FALSE,"Manufacturing";#N/A,#N/A,FALSE,"Man Sensitivity";#N/A,#N/A,FALSE,"Ops UK &amp; I HO";#N/A,#N/A,FALSE,"UK &amp; I HO sensitivity "}</definedName>
    <definedName name="za" localSheetId="3" hidden="1">{#N/A,#N/A,FALSE,"Summary";#N/A,#N/A,FALSE,"Retail";#N/A,#N/A,FALSE,"Ret Sensitivity";#N/A,#N/A,FALSE,"Manufacturing";#N/A,#N/A,FALSE,"Man Sensitivity";#N/A,#N/A,FALSE,"Ops UK &amp; I HO";#N/A,#N/A,FALSE,"UK &amp; I HO sensitivity "}</definedName>
    <definedName name="za" hidden="1">{#N/A,#N/A,FALSE,"Summary";#N/A,#N/A,FALSE,"Retail";#N/A,#N/A,FALSE,"Ret Sensitivity";#N/A,#N/A,FALSE,"Manufacturing";#N/A,#N/A,FALSE,"Man Sensitivity";#N/A,#N/A,FALSE,"Ops UK &amp; I HO";#N/A,#N/A,FALSE,"UK &amp; I HO sensitivity "}</definedName>
    <definedName name="zaq" localSheetId="5" hidden="1">{#N/A,#N/A,FALSE,"Summary";#N/A,#N/A,FALSE,"Retail";#N/A,#N/A,FALSE,"Ret Sensitivity";#N/A,#N/A,FALSE,"Manufacturing";#N/A,#N/A,FALSE,"Man Sensitivity";#N/A,#N/A,FALSE,"Ops UK &amp; I HO";#N/A,#N/A,FALSE,"UK &amp; I HO sensitivity "}</definedName>
    <definedName name="zaq" localSheetId="2" hidden="1">{#N/A,#N/A,FALSE,"Summary";#N/A,#N/A,FALSE,"Retail";#N/A,#N/A,FALSE,"Ret Sensitivity";#N/A,#N/A,FALSE,"Manufacturing";#N/A,#N/A,FALSE,"Man Sensitivity";#N/A,#N/A,FALSE,"Ops UK &amp; I HO";#N/A,#N/A,FALSE,"UK &amp; I HO sensitivity "}</definedName>
    <definedName name="zaq" localSheetId="3" hidden="1">{#N/A,#N/A,FALSE,"Summary";#N/A,#N/A,FALSE,"Retail";#N/A,#N/A,FALSE,"Ret Sensitivity";#N/A,#N/A,FALSE,"Manufacturing";#N/A,#N/A,FALSE,"Man Sensitivity";#N/A,#N/A,FALSE,"Ops UK &amp; I HO";#N/A,#N/A,FALSE,"UK &amp; I HO sensitivity "}</definedName>
    <definedName name="zaq" hidden="1">{#N/A,#N/A,FALSE,"Summary";#N/A,#N/A,FALSE,"Retail";#N/A,#N/A,FALSE,"Ret Sensitivity";#N/A,#N/A,FALSE,"Manufacturing";#N/A,#N/A,FALSE,"Man Sensitivity";#N/A,#N/A,FALSE,"Ops UK &amp; I HO";#N/A,#N/A,FALSE,"UK &amp; I HO sensitivity "}</definedName>
    <definedName name="zb" localSheetId="5" hidden="1">{#N/A,#N/A,FALSE,"Summary";#N/A,#N/A,FALSE,"Retail";#N/A,#N/A,FALSE,"Ret Sensitivity";#N/A,#N/A,FALSE,"Manufacturing";#N/A,#N/A,FALSE,"Man Sensitivity";#N/A,#N/A,FALSE,"Ops UK &amp; I HO";#N/A,#N/A,FALSE,"UK &amp; I HO sensitivity "}</definedName>
    <definedName name="zb" localSheetId="2" hidden="1">{#N/A,#N/A,FALSE,"Summary";#N/A,#N/A,FALSE,"Retail";#N/A,#N/A,FALSE,"Ret Sensitivity";#N/A,#N/A,FALSE,"Manufacturing";#N/A,#N/A,FALSE,"Man Sensitivity";#N/A,#N/A,FALSE,"Ops UK &amp; I HO";#N/A,#N/A,FALSE,"UK &amp; I HO sensitivity "}</definedName>
    <definedName name="zb" localSheetId="3" hidden="1">{#N/A,#N/A,FALSE,"Summary";#N/A,#N/A,FALSE,"Retail";#N/A,#N/A,FALSE,"Ret Sensitivity";#N/A,#N/A,FALSE,"Manufacturing";#N/A,#N/A,FALSE,"Man Sensitivity";#N/A,#N/A,FALSE,"Ops UK &amp; I HO";#N/A,#N/A,FALSE,"UK &amp; I HO sensitivity "}</definedName>
    <definedName name="zb" hidden="1">{#N/A,#N/A,FALSE,"Summary";#N/A,#N/A,FALSE,"Retail";#N/A,#N/A,FALSE,"Ret Sensitivity";#N/A,#N/A,FALSE,"Manufacturing";#N/A,#N/A,FALSE,"Man Sensitivity";#N/A,#N/A,FALSE,"Ops UK &amp; I HO";#N/A,#N/A,FALSE,"UK &amp; I HO sensitivity "}</definedName>
    <definedName name="zc" localSheetId="5" hidden="1">{#N/A,#N/A,FALSE,"Summary";#N/A,#N/A,FALSE,"Retail";#N/A,#N/A,FALSE,"Ret Sensitivity";#N/A,#N/A,FALSE,"Manufacturing";#N/A,#N/A,FALSE,"Man Sensitivity";#N/A,#N/A,FALSE,"Ops UK &amp; I HO";#N/A,#N/A,FALSE,"UK &amp; I HO sensitivity "}</definedName>
    <definedName name="zc" localSheetId="2" hidden="1">{#N/A,#N/A,FALSE,"Summary";#N/A,#N/A,FALSE,"Retail";#N/A,#N/A,FALSE,"Ret Sensitivity";#N/A,#N/A,FALSE,"Manufacturing";#N/A,#N/A,FALSE,"Man Sensitivity";#N/A,#N/A,FALSE,"Ops UK &amp; I HO";#N/A,#N/A,FALSE,"UK &amp; I HO sensitivity "}</definedName>
    <definedName name="zc" localSheetId="3" hidden="1">{#N/A,#N/A,FALSE,"Summary";#N/A,#N/A,FALSE,"Retail";#N/A,#N/A,FALSE,"Ret Sensitivity";#N/A,#N/A,FALSE,"Manufacturing";#N/A,#N/A,FALSE,"Man Sensitivity";#N/A,#N/A,FALSE,"Ops UK &amp; I HO";#N/A,#N/A,FALSE,"UK &amp; I HO sensitivity "}</definedName>
    <definedName name="zc" hidden="1">{#N/A,#N/A,FALSE,"Summary";#N/A,#N/A,FALSE,"Retail";#N/A,#N/A,FALSE,"Ret Sensitivity";#N/A,#N/A,FALSE,"Manufacturing";#N/A,#N/A,FALSE,"Man Sensitivity";#N/A,#N/A,FALSE,"Ops UK &amp; I HO";#N/A,#N/A,FALSE,"UK &amp; I HO sensitivity "}</definedName>
    <definedName name="zd"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d"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e"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f" localSheetId="5" hidden="1">{#N/A,#N/A,FALSE,"Summary";#N/A,#N/A,FALSE,"Retail";#N/A,#N/A,FALSE,"Ret Sensitivity";#N/A,#N/A,FALSE,"Manufacturing";#N/A,#N/A,FALSE,"Man Sensitivity";#N/A,#N/A,FALSE,"Ops UK &amp; I HO";#N/A,#N/A,FALSE,"UK &amp; I HO sensitivity "}</definedName>
    <definedName name="zf" localSheetId="2" hidden="1">{#N/A,#N/A,FALSE,"Summary";#N/A,#N/A,FALSE,"Retail";#N/A,#N/A,FALSE,"Ret Sensitivity";#N/A,#N/A,FALSE,"Manufacturing";#N/A,#N/A,FALSE,"Man Sensitivity";#N/A,#N/A,FALSE,"Ops UK &amp; I HO";#N/A,#N/A,FALSE,"UK &amp; I HO sensitivity "}</definedName>
    <definedName name="zf" localSheetId="3" hidden="1">{#N/A,#N/A,FALSE,"Summary";#N/A,#N/A,FALSE,"Retail";#N/A,#N/A,FALSE,"Ret Sensitivity";#N/A,#N/A,FALSE,"Manufacturing";#N/A,#N/A,FALSE,"Man Sensitivity";#N/A,#N/A,FALSE,"Ops UK &amp; I HO";#N/A,#N/A,FALSE,"UK &amp; I HO sensitivity "}</definedName>
    <definedName name="zf" hidden="1">{#N/A,#N/A,FALSE,"Summary";#N/A,#N/A,FALSE,"Retail";#N/A,#N/A,FALSE,"Ret Sensitivity";#N/A,#N/A,FALSE,"Manufacturing";#N/A,#N/A,FALSE,"Man Sensitivity";#N/A,#N/A,FALSE,"Ops UK &amp; I HO";#N/A,#N/A,FALSE,"UK &amp; I HO sensitivity "}</definedName>
    <definedName name="zg" localSheetId="5" hidden="1">{#N/A,#N/A,FALSE,"Summary";#N/A,#N/A,FALSE,"Retail";#N/A,#N/A,FALSE,"Ret Sensitivity";#N/A,#N/A,FALSE,"Manufacturing";#N/A,#N/A,FALSE,"Man Sensitivity";#N/A,#N/A,FALSE,"Ops UK &amp; I HO";#N/A,#N/A,FALSE,"UK &amp; I HO sensitivity "}</definedName>
    <definedName name="zg" localSheetId="2" hidden="1">{#N/A,#N/A,FALSE,"Summary";#N/A,#N/A,FALSE,"Retail";#N/A,#N/A,FALSE,"Ret Sensitivity";#N/A,#N/A,FALSE,"Manufacturing";#N/A,#N/A,FALSE,"Man Sensitivity";#N/A,#N/A,FALSE,"Ops UK &amp; I HO";#N/A,#N/A,FALSE,"UK &amp; I HO sensitivity "}</definedName>
    <definedName name="zg" localSheetId="3" hidden="1">{#N/A,#N/A,FALSE,"Summary";#N/A,#N/A,FALSE,"Retail";#N/A,#N/A,FALSE,"Ret Sensitivity";#N/A,#N/A,FALSE,"Manufacturing";#N/A,#N/A,FALSE,"Man Sensitivity";#N/A,#N/A,FALSE,"Ops UK &amp; I HO";#N/A,#N/A,FALSE,"UK &amp; I HO sensitivity "}</definedName>
    <definedName name="zg" hidden="1">{#N/A,#N/A,FALSE,"Summary";#N/A,#N/A,FALSE,"Retail";#N/A,#N/A,FALSE,"Ret Sensitivity";#N/A,#N/A,FALSE,"Manufacturing";#N/A,#N/A,FALSE,"Man Sensitivity";#N/A,#N/A,FALSE,"Ops UK &amp; I HO";#N/A,#N/A,FALSE,"UK &amp; I HO sensitivity "}</definedName>
    <definedName name="zh" localSheetId="5" hidden="1">{#N/A,#N/A,FALSE,"Summary";#N/A,#N/A,FALSE,"Retail";#N/A,#N/A,FALSE,"Ret Sensitivity";#N/A,#N/A,FALSE,"Manufacturing";#N/A,#N/A,FALSE,"Man Sensitivity";#N/A,#N/A,FALSE,"Ops UK &amp; I HO";#N/A,#N/A,FALSE,"UK &amp; I HO sensitivity "}</definedName>
    <definedName name="zh" localSheetId="2" hidden="1">{#N/A,#N/A,FALSE,"Summary";#N/A,#N/A,FALSE,"Retail";#N/A,#N/A,FALSE,"Ret Sensitivity";#N/A,#N/A,FALSE,"Manufacturing";#N/A,#N/A,FALSE,"Man Sensitivity";#N/A,#N/A,FALSE,"Ops UK &amp; I HO";#N/A,#N/A,FALSE,"UK &amp; I HO sensitivity "}</definedName>
    <definedName name="zh" localSheetId="3" hidden="1">{#N/A,#N/A,FALSE,"Summary";#N/A,#N/A,FALSE,"Retail";#N/A,#N/A,FALSE,"Ret Sensitivity";#N/A,#N/A,FALSE,"Manufacturing";#N/A,#N/A,FALSE,"Man Sensitivity";#N/A,#N/A,FALSE,"Ops UK &amp; I HO";#N/A,#N/A,FALSE,"UK &amp; I HO sensitivity "}</definedName>
    <definedName name="zh" hidden="1">{#N/A,#N/A,FALSE,"Summary";#N/A,#N/A,FALSE,"Retail";#N/A,#N/A,FALSE,"Ret Sensitivity";#N/A,#N/A,FALSE,"Manufacturing";#N/A,#N/A,FALSE,"Man Sensitivity";#N/A,#N/A,FALSE,"Ops UK &amp; I HO";#N/A,#N/A,FALSE,"UK &amp; I HO sensitivity "}</definedName>
    <definedName name="zi" localSheetId="5" hidden="1">{#N/A,#N/A,FALSE,"Summary";#N/A,#N/A,FALSE,"Retail";#N/A,#N/A,FALSE,"Ret Sensitivity";#N/A,#N/A,FALSE,"Manufacturing";#N/A,#N/A,FALSE,"Man Sensitivity";#N/A,#N/A,FALSE,"Ops UK &amp; I HO";#N/A,#N/A,FALSE,"UK &amp; I HO sensitivity "}</definedName>
    <definedName name="zi" localSheetId="2" hidden="1">{#N/A,#N/A,FALSE,"Summary";#N/A,#N/A,FALSE,"Retail";#N/A,#N/A,FALSE,"Ret Sensitivity";#N/A,#N/A,FALSE,"Manufacturing";#N/A,#N/A,FALSE,"Man Sensitivity";#N/A,#N/A,FALSE,"Ops UK &amp; I HO";#N/A,#N/A,FALSE,"UK &amp; I HO sensitivity "}</definedName>
    <definedName name="zi" localSheetId="3" hidden="1">{#N/A,#N/A,FALSE,"Summary";#N/A,#N/A,FALSE,"Retail";#N/A,#N/A,FALSE,"Ret Sensitivity";#N/A,#N/A,FALSE,"Manufacturing";#N/A,#N/A,FALSE,"Man Sensitivity";#N/A,#N/A,FALSE,"Ops UK &amp; I HO";#N/A,#N/A,FALSE,"UK &amp; I HO sensitivity "}</definedName>
    <definedName name="zi" hidden="1">{#N/A,#N/A,FALSE,"Summary";#N/A,#N/A,FALSE,"Retail";#N/A,#N/A,FALSE,"Ret Sensitivity";#N/A,#N/A,FALSE,"Manufacturing";#N/A,#N/A,FALSE,"Man Sensitivity";#N/A,#N/A,FALSE,"Ops UK &amp; I HO";#N/A,#N/A,FALSE,"UK &amp; I HO sensitivity "}</definedName>
    <definedName name="zj" localSheetId="5" hidden="1">{#N/A,#N/A,FALSE,"Summary";#N/A,#N/A,FALSE,"Retail";#N/A,#N/A,FALSE,"Ret Sensitivity";#N/A,#N/A,FALSE,"Manufacturing";#N/A,#N/A,FALSE,"Man Sensitivity";#N/A,#N/A,FALSE,"Ops UK &amp; I HO";#N/A,#N/A,FALSE,"UK &amp; I HO sensitivity "}</definedName>
    <definedName name="zj" localSheetId="2" hidden="1">{#N/A,#N/A,FALSE,"Summary";#N/A,#N/A,FALSE,"Retail";#N/A,#N/A,FALSE,"Ret Sensitivity";#N/A,#N/A,FALSE,"Manufacturing";#N/A,#N/A,FALSE,"Man Sensitivity";#N/A,#N/A,FALSE,"Ops UK &amp; I HO";#N/A,#N/A,FALSE,"UK &amp; I HO sensitivity "}</definedName>
    <definedName name="zj" localSheetId="3" hidden="1">{#N/A,#N/A,FALSE,"Summary";#N/A,#N/A,FALSE,"Retail";#N/A,#N/A,FALSE,"Ret Sensitivity";#N/A,#N/A,FALSE,"Manufacturing";#N/A,#N/A,FALSE,"Man Sensitivity";#N/A,#N/A,FALSE,"Ops UK &amp; I HO";#N/A,#N/A,FALSE,"UK &amp; I HO sensitivity "}</definedName>
    <definedName name="zj" hidden="1">{#N/A,#N/A,FALSE,"Summary";#N/A,#N/A,FALSE,"Retail";#N/A,#N/A,FALSE,"Ret Sensitivity";#N/A,#N/A,FALSE,"Manufacturing";#N/A,#N/A,FALSE,"Man Sensitivity";#N/A,#N/A,FALSE,"Ops UK &amp; I HO";#N/A,#N/A,FALSE,"UK &amp; I HO sensitivity "}</definedName>
    <definedName name="zo" localSheetId="5" hidden="1">{#N/A,#N/A,FALSE,"Summary";#N/A,#N/A,FALSE,"Retail";#N/A,#N/A,FALSE,"Ret Sensitivity";#N/A,#N/A,FALSE,"Manufacturing";#N/A,#N/A,FALSE,"Man Sensitivity";#N/A,#N/A,FALSE,"Ops UK &amp; I HO";#N/A,#N/A,FALSE,"UK &amp; I HO sensitivity "}</definedName>
    <definedName name="zo" localSheetId="2" hidden="1">{#N/A,#N/A,FALSE,"Summary";#N/A,#N/A,FALSE,"Retail";#N/A,#N/A,FALSE,"Ret Sensitivity";#N/A,#N/A,FALSE,"Manufacturing";#N/A,#N/A,FALSE,"Man Sensitivity";#N/A,#N/A,FALSE,"Ops UK &amp; I HO";#N/A,#N/A,FALSE,"UK &amp; I HO sensitivity "}</definedName>
    <definedName name="zo" localSheetId="3" hidden="1">{#N/A,#N/A,FALSE,"Summary";#N/A,#N/A,FALSE,"Retail";#N/A,#N/A,FALSE,"Ret Sensitivity";#N/A,#N/A,FALSE,"Manufacturing";#N/A,#N/A,FALSE,"Man Sensitivity";#N/A,#N/A,FALSE,"Ops UK &amp; I HO";#N/A,#N/A,FALSE,"UK &amp; I HO sensitivity "}</definedName>
    <definedName name="zo" hidden="1">{#N/A,#N/A,FALSE,"Summary";#N/A,#N/A,FALSE,"Retail";#N/A,#N/A,FALSE,"Ret Sensitivity";#N/A,#N/A,FALSE,"Manufacturing";#N/A,#N/A,FALSE,"Man Sensitivity";#N/A,#N/A,FALSE,"Ops UK &amp; I HO";#N/A,#N/A,FALSE,"UK &amp; I HO sensitivity "}</definedName>
    <definedName name="zq" localSheetId="5" hidden="1">{#N/A,#N/A,FALSE,"Summary";#N/A,#N/A,FALSE,"Retail";#N/A,#N/A,FALSE,"Ret Sensitivity";#N/A,#N/A,FALSE,"Manufacturing";#N/A,#N/A,FALSE,"Man Sensitivity";#N/A,#N/A,FALSE,"Ops UK &amp; I HO";#N/A,#N/A,FALSE,"UK &amp; I HO sensitivity "}</definedName>
    <definedName name="zq" localSheetId="2" hidden="1">{#N/A,#N/A,FALSE,"Summary";#N/A,#N/A,FALSE,"Retail";#N/A,#N/A,FALSE,"Ret Sensitivity";#N/A,#N/A,FALSE,"Manufacturing";#N/A,#N/A,FALSE,"Man Sensitivity";#N/A,#N/A,FALSE,"Ops UK &amp; I HO";#N/A,#N/A,FALSE,"UK &amp; I HO sensitivity "}</definedName>
    <definedName name="zq" localSheetId="3" hidden="1">{#N/A,#N/A,FALSE,"Summary";#N/A,#N/A,FALSE,"Retail";#N/A,#N/A,FALSE,"Ret Sensitivity";#N/A,#N/A,FALSE,"Manufacturing";#N/A,#N/A,FALSE,"Man Sensitivity";#N/A,#N/A,FALSE,"Ops UK &amp; I HO";#N/A,#N/A,FALSE,"UK &amp; I HO sensitivity "}</definedName>
    <definedName name="zq" hidden="1">{#N/A,#N/A,FALSE,"Summary";#N/A,#N/A,FALSE,"Retail";#N/A,#N/A,FALSE,"Ret Sensitivity";#N/A,#N/A,FALSE,"Manufacturing";#N/A,#N/A,FALSE,"Man Sensitivity";#N/A,#N/A,FALSE,"Ops UK &amp; I HO";#N/A,#N/A,FALSE,"UK &amp; I HO sensitivity "}</definedName>
    <definedName name="zs"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s"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5"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2"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localSheetId="3"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 hidden="1">{#N/A,#N/A,TRUE,"Cover sheet";#N/A,#N/A,TRUE,"Subsector summary 1";#N/A,#N/A,TRUE,"Subsector summary 2";#N/A,#N/A,TRUE,"MOP variances in the month";#N/A,#N/A,TRUE,"MOP variances YTD and FY";#N/A,#N/A,TRUE,"Sensitivities To Mop LE";#N/A,#N/A,TRUE,"Sensitivities to Bud";#N/A,#N/A,TRUE,"Trend analysis by contract";#N/A,#N/A,TRUE,"Debtors Analysis";#N/A,#N/A,TRUE,"Provisions Held";#N/A,#N/A,TRUE,"Commentary";#N/A,#N/A,TRUE,"Integration memo";#N/A,#N/A,TRUE,"Procurement";#N/A,#N/A,TRUE,"Appendix divider";#N/A,#N/A,TRUE,"Chepstow 1";#N/A,#N/A,TRUE,"Chepstow 2";#N/A,#N/A,TRUE,"Didcot 1";#N/A,#N/A,TRUE,"Didcot 2";#N/A,#N/A,TRUE,"Strood 1";#N/A,#N/A,TRUE,"Strood 2";#N/A,#N/A,TRUE,"Thurrock 1";#N/A,#N/A,TRUE,"Thurrock 2";#N/A,#N/A,TRUE,"New B 1";#N/A,#N/A,TRUE,"New B 2";#N/A,#N/A,TRUE,"Fastway 1";#N/A,#N/A,TRUE,"Fastway 2";#N/A,#N/A,TRUE,"Coventry 1";#N/A,#N/A,TRUE,"Coventry 2";#N/A,#N/A,TRUE,"Central 1";#N/A,#N/A,TRUE,"Central 2";#N/A,#N/A,TRUE,"MMA "}</definedName>
    <definedName name="zxcv" localSheetId="5" hidden="1">{#N/A,#N/A,FALSE,"Summary";#N/A,#N/A,FALSE,"Retail";#N/A,#N/A,FALSE,"Ret Sensitivity";#N/A,#N/A,FALSE,"Manufacturing";#N/A,#N/A,FALSE,"Man Sensitivity";#N/A,#N/A,FALSE,"Ops UK &amp; I HO";#N/A,#N/A,FALSE,"UK &amp; I HO sensitivity "}</definedName>
    <definedName name="zxcv" localSheetId="2" hidden="1">{#N/A,#N/A,FALSE,"Summary";#N/A,#N/A,FALSE,"Retail";#N/A,#N/A,FALSE,"Ret Sensitivity";#N/A,#N/A,FALSE,"Manufacturing";#N/A,#N/A,FALSE,"Man Sensitivity";#N/A,#N/A,FALSE,"Ops UK &amp; I HO";#N/A,#N/A,FALSE,"UK &amp; I HO sensitivity "}</definedName>
    <definedName name="zxcv" localSheetId="3" hidden="1">{#N/A,#N/A,FALSE,"Summary";#N/A,#N/A,FALSE,"Retail";#N/A,#N/A,FALSE,"Ret Sensitivity";#N/A,#N/A,FALSE,"Manufacturing";#N/A,#N/A,FALSE,"Man Sensitivity";#N/A,#N/A,FALSE,"Ops UK &amp; I HO";#N/A,#N/A,FALSE,"UK &amp; I HO sensitivity "}</definedName>
    <definedName name="zxcv" hidden="1">{#N/A,#N/A,FALSE,"Summary";#N/A,#N/A,FALSE,"Retail";#N/A,#N/A,FALSE,"Ret Sensitivity";#N/A,#N/A,FALSE,"Manufacturing";#N/A,#N/A,FALSE,"Man Sensitivity";#N/A,#N/A,FALSE,"Ops UK &amp; I HO";#N/A,#N/A,FALSE,"UK &amp; I HO sensitivity "}</definedName>
    <definedName name="zz" localSheetId="5" hidden="1">{#N/A,#N/A,FALSE,"Summary";#N/A,#N/A,FALSE,"Retail";#N/A,#N/A,FALSE,"Ret Sensitivity";#N/A,#N/A,FALSE,"Manufacturing";#N/A,#N/A,FALSE,"Man Sensitivity";#N/A,#N/A,FALSE,"Ops UK &amp; I HO";#N/A,#N/A,FALSE,"UK &amp; I HO sensitivity "}</definedName>
    <definedName name="zz" localSheetId="2" hidden="1">{#N/A,#N/A,FALSE,"Summary";#N/A,#N/A,FALSE,"Retail";#N/A,#N/A,FALSE,"Ret Sensitivity";#N/A,#N/A,FALSE,"Manufacturing";#N/A,#N/A,FALSE,"Man Sensitivity";#N/A,#N/A,FALSE,"Ops UK &amp; I HO";#N/A,#N/A,FALSE,"UK &amp; I HO sensitivity "}</definedName>
    <definedName name="zz" localSheetId="3" hidden="1">{#N/A,#N/A,FALSE,"Summary";#N/A,#N/A,FALSE,"Retail";#N/A,#N/A,FALSE,"Ret Sensitivity";#N/A,#N/A,FALSE,"Manufacturing";#N/A,#N/A,FALSE,"Man Sensitivity";#N/A,#N/A,FALSE,"Ops UK &amp; I HO";#N/A,#N/A,FALSE,"UK &amp; I HO sensitivity "}</definedName>
    <definedName name="zz" hidden="1">{#N/A,#N/A,FALSE,"Summary";#N/A,#N/A,FALSE,"Retail";#N/A,#N/A,FALSE,"Ret Sensitivity";#N/A,#N/A,FALSE,"Manufacturing";#N/A,#N/A,FALSE,"Man Sensitivity";#N/A,#N/A,FALSE,"Ops UK &amp; I HO";#N/A,#N/A,FALSE,"UK &amp; I HO sensitivity "}</definedName>
    <definedName name="ZZZ">[16]Sheet1!$A$1:$A$2</definedName>
    <definedName name="а" localSheetId="5" hidden="1">#REF!</definedName>
    <definedName name="а" hidden="1">#REF!</definedName>
    <definedName name="ааааккк" localSheetId="5">#REF!</definedName>
    <definedName name="ааааккк">#REF!</definedName>
    <definedName name="ллллл" hidden="1">#REF!</definedName>
    <definedName name="ппп">#REF!</definedName>
    <definedName name="рр">#REF!</definedName>
    <definedName name="смета" localSheetId="5" hidden="1">#REF!,#REF!,#REF!,#REF!,#REF!,#REF!,#REF!</definedName>
    <definedName name="смета" localSheetId="2" hidden="1">#REF!,#REF!,#REF!,#REF!,#REF!,#REF!,#REF!</definedName>
    <definedName name="смета" localSheetId="3" hidden="1">#REF!,#REF!,#REF!,#REF!,#REF!,#REF!,#REF!</definedName>
    <definedName name="смета" hidden="1">#REF!,#REF!,#REF!,#REF!,#REF!,#REF!,#REF!</definedName>
    <definedName name="Тип">[17]EC2!$M$3:$M$5</definedName>
    <definedName name="фп." localSheetId="5" hidden="1">#REF!,#REF!,#REF!,#REF!,#REF!,#REF!,#REF!</definedName>
    <definedName name="фп." localSheetId="2" hidden="1">#REF!,#REF!,#REF!,#REF!,#REF!,#REF!,#REF!</definedName>
    <definedName name="фп." localSheetId="3" hidden="1">#REF!,#REF!,#REF!,#REF!,#REF!,#REF!,#REF!</definedName>
    <definedName name="фп." hidden="1">#REF!,#REF!,#REF!,#REF!,#REF!,#REF!,#REF!</definedName>
    <definedName name="Характ">'[17]EC 7'!$I$3:$I$5</definedName>
    <definedName name="яыв" localSheetId="5">#REF!</definedName>
    <definedName name="яы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3" i="20" l="1"/>
  <c r="F114" i="20"/>
  <c r="F115" i="20"/>
  <c r="F116" i="20"/>
  <c r="F112" i="20"/>
  <c r="F109" i="20" l="1"/>
  <c r="F108" i="20"/>
  <c r="F107" i="20"/>
  <c r="F106" i="20"/>
  <c r="F104" i="20"/>
  <c r="F103" i="20"/>
  <c r="F102" i="20"/>
  <c r="F100" i="20"/>
  <c r="F99" i="20"/>
  <c r="F257" i="20"/>
  <c r="F249" i="20"/>
  <c r="C176" i="20" l="1"/>
  <c r="I66" i="22"/>
  <c r="H66" i="22"/>
  <c r="G66" i="22"/>
  <c r="E42" i="22" l="1"/>
  <c r="E54" i="22" s="1"/>
  <c r="C42" i="22"/>
  <c r="C54" i="22" s="1"/>
  <c r="D42" i="22"/>
  <c r="D54" i="22" s="1"/>
  <c r="F62" i="14" l="1"/>
  <c r="F622" i="20"/>
  <c r="G278" i="22"/>
  <c r="F66" i="22"/>
  <c r="E66" i="22"/>
  <c r="D66" i="22"/>
  <c r="E226" i="22" l="1"/>
  <c r="D226" i="22"/>
  <c r="C226" i="22"/>
  <c r="H278" i="22"/>
  <c r="F278" i="22"/>
  <c r="E278" i="22"/>
  <c r="D278" i="22"/>
  <c r="C278" i="22"/>
  <c r="G232" i="22"/>
  <c r="F232" i="22"/>
  <c r="D232" i="22"/>
  <c r="C232" i="22"/>
  <c r="E210" i="22"/>
  <c r="E219" i="22" s="1"/>
  <c r="D210" i="22"/>
  <c r="D219" i="22" s="1"/>
  <c r="C210" i="22"/>
  <c r="C219" i="22" s="1"/>
  <c r="E128" i="22"/>
  <c r="E22" i="22"/>
  <c r="D22" i="22"/>
  <c r="C22" i="22"/>
  <c r="E8" i="22"/>
  <c r="G78" i="21" l="1"/>
  <c r="F587" i="20"/>
  <c r="F566" i="20"/>
  <c r="G22" i="21" l="1"/>
  <c r="F22" i="21"/>
  <c r="E22" i="21"/>
  <c r="D22" i="21"/>
  <c r="E333" i="20" l="1"/>
  <c r="E314" i="20"/>
  <c r="E183" i="20"/>
  <c r="E81" i="14"/>
  <c r="F40" i="14" l="1"/>
  <c r="E40" i="14"/>
  <c r="D40" i="14"/>
  <c r="E649" i="20"/>
  <c r="D649" i="20"/>
  <c r="C649" i="20"/>
  <c r="E622" i="20"/>
  <c r="D622" i="20"/>
  <c r="C622" i="20"/>
  <c r="E610" i="20"/>
  <c r="D610" i="20"/>
  <c r="C610" i="20"/>
  <c r="E597" i="20"/>
  <c r="D597" i="20"/>
  <c r="C597" i="20"/>
  <c r="F597" i="20"/>
  <c r="F551" i="20"/>
  <c r="E551" i="20"/>
  <c r="F550" i="20"/>
  <c r="E550" i="20"/>
  <c r="E543" i="20"/>
  <c r="D543" i="20"/>
  <c r="C543" i="20"/>
  <c r="E542" i="20"/>
  <c r="D542" i="20"/>
  <c r="C542" i="20"/>
  <c r="E541" i="20"/>
  <c r="D541" i="20"/>
  <c r="C541" i="20"/>
  <c r="F540" i="20"/>
  <c r="F543" i="20" s="1"/>
  <c r="F539" i="20"/>
  <c r="F542" i="20" s="1"/>
  <c r="F526" i="20"/>
  <c r="E526" i="20"/>
  <c r="D526" i="20"/>
  <c r="C526" i="20"/>
  <c r="F525" i="20"/>
  <c r="E525" i="20"/>
  <c r="D525" i="20"/>
  <c r="C525" i="20"/>
  <c r="F521" i="20"/>
  <c r="E521" i="20"/>
  <c r="D521" i="20"/>
  <c r="C521" i="20"/>
  <c r="F517" i="20"/>
  <c r="E517" i="20"/>
  <c r="E524" i="20" s="1"/>
  <c r="D517" i="20"/>
  <c r="C517" i="20"/>
  <c r="E508" i="20"/>
  <c r="D508" i="20"/>
  <c r="C508" i="20"/>
  <c r="G460" i="20"/>
  <c r="F460" i="20"/>
  <c r="E460" i="20"/>
  <c r="D460" i="20"/>
  <c r="F448" i="20"/>
  <c r="G433" i="20"/>
  <c r="F433" i="20"/>
  <c r="E433" i="20"/>
  <c r="D433" i="20"/>
  <c r="E416" i="20"/>
  <c r="D416" i="20"/>
  <c r="F415" i="20"/>
  <c r="F414" i="20"/>
  <c r="F337" i="20"/>
  <c r="E337" i="20"/>
  <c r="D337" i="20"/>
  <c r="C337" i="20"/>
  <c r="F333" i="20"/>
  <c r="D333" i="20"/>
  <c r="C333" i="20"/>
  <c r="F329" i="20"/>
  <c r="E329" i="20"/>
  <c r="D329" i="20"/>
  <c r="C329" i="20"/>
  <c r="F318" i="20"/>
  <c r="E318" i="20"/>
  <c r="D318" i="20"/>
  <c r="C318" i="20"/>
  <c r="F314" i="20"/>
  <c r="D314" i="20"/>
  <c r="C314" i="20"/>
  <c r="F310" i="20"/>
  <c r="E310" i="20"/>
  <c r="D310" i="20"/>
  <c r="C310" i="20"/>
  <c r="F278" i="20"/>
  <c r="E278" i="20"/>
  <c r="D278" i="20"/>
  <c r="C278" i="20"/>
  <c r="F274" i="20"/>
  <c r="E274" i="20"/>
  <c r="D274" i="20"/>
  <c r="C274" i="20"/>
  <c r="F271" i="20"/>
  <c r="E271" i="20"/>
  <c r="D271" i="20"/>
  <c r="C271" i="20"/>
  <c r="F223" i="20"/>
  <c r="E223" i="20"/>
  <c r="D223" i="20"/>
  <c r="C223" i="20"/>
  <c r="F220" i="20"/>
  <c r="E220" i="20"/>
  <c r="D220" i="20"/>
  <c r="C220" i="20"/>
  <c r="F215" i="20"/>
  <c r="E215" i="20"/>
  <c r="D215" i="20"/>
  <c r="C215" i="20"/>
  <c r="F212" i="20"/>
  <c r="D212" i="20"/>
  <c r="C212" i="20"/>
  <c r="F207" i="20"/>
  <c r="E207" i="20"/>
  <c r="D207" i="20"/>
  <c r="C207" i="20"/>
  <c r="F204" i="20"/>
  <c r="E204" i="20"/>
  <c r="D204" i="20"/>
  <c r="C204" i="20"/>
  <c r="F199" i="20"/>
  <c r="E199" i="20"/>
  <c r="D199" i="20"/>
  <c r="C199" i="20"/>
  <c r="F196" i="20"/>
  <c r="E196" i="20"/>
  <c r="D196" i="20"/>
  <c r="C196" i="20"/>
  <c r="F183" i="20"/>
  <c r="D183" i="20"/>
  <c r="C183" i="20"/>
  <c r="F179" i="20"/>
  <c r="E179" i="20"/>
  <c r="D179" i="20"/>
  <c r="C179" i="20"/>
  <c r="F176" i="20"/>
  <c r="E176" i="20"/>
  <c r="F552" i="20" s="1"/>
  <c r="D176" i="20"/>
  <c r="D299" i="20" s="1"/>
  <c r="F146" i="20"/>
  <c r="E146" i="20"/>
  <c r="D146" i="20"/>
  <c r="C146" i="20"/>
  <c r="F140" i="20"/>
  <c r="E140" i="20"/>
  <c r="D140" i="20"/>
  <c r="C140" i="20"/>
  <c r="F134" i="20"/>
  <c r="E134" i="20"/>
  <c r="D134" i="20"/>
  <c r="C134" i="20"/>
  <c r="F130" i="20"/>
  <c r="E130" i="20"/>
  <c r="D130" i="20"/>
  <c r="C130" i="20"/>
  <c r="F127" i="20"/>
  <c r="E127" i="20"/>
  <c r="D127" i="20"/>
  <c r="C127" i="20"/>
  <c r="F86" i="20"/>
  <c r="C86" i="20"/>
  <c r="E80" i="20"/>
  <c r="D80" i="20"/>
  <c r="C80" i="20"/>
  <c r="F74" i="20"/>
  <c r="E74" i="20"/>
  <c r="D74" i="20"/>
  <c r="C74" i="20"/>
  <c r="F70" i="20"/>
  <c r="E70" i="20"/>
  <c r="D70" i="20"/>
  <c r="C70" i="20"/>
  <c r="F67" i="20"/>
  <c r="E67" i="20"/>
  <c r="D67" i="20"/>
  <c r="C67" i="20"/>
  <c r="F48" i="20"/>
  <c r="D48" i="20"/>
  <c r="C48" i="20"/>
  <c r="F45" i="20"/>
  <c r="D45" i="20"/>
  <c r="C45" i="20"/>
  <c r="F40" i="20"/>
  <c r="D40" i="20"/>
  <c r="C40" i="20"/>
  <c r="F37" i="20"/>
  <c r="E37" i="20"/>
  <c r="D37" i="20"/>
  <c r="C37" i="20"/>
  <c r="F25" i="20"/>
  <c r="D25" i="20"/>
  <c r="C25" i="20"/>
  <c r="F22" i="20"/>
  <c r="D22" i="20"/>
  <c r="C22" i="20"/>
  <c r="F17" i="20"/>
  <c r="D17" i="20"/>
  <c r="C17" i="20"/>
  <c r="F14" i="20"/>
  <c r="E14" i="20"/>
  <c r="D14" i="20"/>
  <c r="C14" i="20"/>
  <c r="F292" i="20" l="1"/>
  <c r="F255" i="20"/>
  <c r="F297" i="20"/>
  <c r="F119" i="20"/>
  <c r="F240" i="20"/>
  <c r="F294" i="20"/>
  <c r="F247" i="20"/>
  <c r="F295" i="20"/>
  <c r="F235" i="20"/>
  <c r="F256" i="20"/>
  <c r="F246" i="20"/>
  <c r="F290" i="20"/>
  <c r="F298" i="20"/>
  <c r="F244" i="20"/>
  <c r="F291" i="20"/>
  <c r="F299" i="20"/>
  <c r="F118" i="20"/>
  <c r="F254" i="20"/>
  <c r="F243" i="20"/>
  <c r="F300" i="20"/>
  <c r="F252" i="20"/>
  <c r="F293" i="20"/>
  <c r="F251" i="20"/>
  <c r="F238" i="20"/>
  <c r="F236" i="20"/>
  <c r="F248" i="20"/>
  <c r="F239" i="20"/>
  <c r="F263" i="20"/>
  <c r="F264" i="20"/>
  <c r="F262" i="20"/>
  <c r="F260" i="20"/>
  <c r="F259" i="20"/>
  <c r="F117" i="20"/>
  <c r="E241" i="20"/>
  <c r="F289" i="20"/>
  <c r="F296" i="20"/>
  <c r="F233" i="20"/>
  <c r="F241" i="20"/>
  <c r="C300" i="20"/>
  <c r="C112" i="20"/>
  <c r="F524" i="20"/>
  <c r="F416" i="20"/>
  <c r="E292" i="20"/>
  <c r="E100" i="20"/>
  <c r="E108" i="20"/>
  <c r="D108" i="20"/>
  <c r="D524" i="20"/>
  <c r="C100" i="20"/>
  <c r="C116" i="20"/>
  <c r="D100" i="20"/>
  <c r="C113" i="20"/>
  <c r="C246" i="20"/>
  <c r="C106" i="20"/>
  <c r="D292" i="20"/>
  <c r="C109" i="20"/>
  <c r="C102" i="20"/>
  <c r="C114" i="20"/>
  <c r="E255" i="20"/>
  <c r="D613" i="20"/>
  <c r="C243" i="20"/>
  <c r="C104" i="20"/>
  <c r="D106" i="20"/>
  <c r="E118" i="20"/>
  <c r="C257" i="20"/>
  <c r="C613" i="20"/>
  <c r="E106" i="20"/>
  <c r="C110" i="20"/>
  <c r="D110" i="20"/>
  <c r="D241" i="20"/>
  <c r="C238" i="20"/>
  <c r="C296" i="20"/>
  <c r="C118" i="20"/>
  <c r="D118" i="20"/>
  <c r="E113" i="20"/>
  <c r="C235" i="20"/>
  <c r="C248" i="20"/>
  <c r="C97" i="20"/>
  <c r="C103" i="20"/>
  <c r="C115" i="20"/>
  <c r="D103" i="20"/>
  <c r="C107" i="20"/>
  <c r="D115" i="20"/>
  <c r="E233" i="20"/>
  <c r="C240" i="20"/>
  <c r="F538" i="20"/>
  <c r="F541" i="20" s="1"/>
  <c r="D113" i="20"/>
  <c r="C99" i="20"/>
  <c r="E103" i="20"/>
  <c r="C108" i="20"/>
  <c r="E115" i="20"/>
  <c r="D233" i="20"/>
  <c r="D249" i="20"/>
  <c r="E289" i="20"/>
  <c r="D294" i="20"/>
  <c r="E97" i="20"/>
  <c r="C119" i="20"/>
  <c r="C233" i="20"/>
  <c r="C241" i="20"/>
  <c r="C249" i="20"/>
  <c r="D257" i="20"/>
  <c r="E239" i="20"/>
  <c r="E244" i="20"/>
  <c r="E249" i="20"/>
  <c r="E260" i="20"/>
  <c r="E294" i="20"/>
  <c r="C524" i="20"/>
  <c r="D97" i="20"/>
  <c r="D239" i="20"/>
  <c r="D244" i="20"/>
  <c r="D260" i="20"/>
  <c r="E296" i="20"/>
  <c r="F97" i="20"/>
  <c r="D99" i="20"/>
  <c r="D102" i="20"/>
  <c r="D104" i="20"/>
  <c r="D107" i="20"/>
  <c r="D109" i="20"/>
  <c r="D112" i="20"/>
  <c r="D114" i="20"/>
  <c r="D116" i="20"/>
  <c r="D119" i="20"/>
  <c r="E257" i="20"/>
  <c r="D252" i="20"/>
  <c r="C292" i="20"/>
  <c r="D290" i="20"/>
  <c r="D289" i="20"/>
  <c r="E300" i="20"/>
  <c r="E116" i="20"/>
  <c r="E252" i="20"/>
  <c r="D236" i="20"/>
  <c r="D247" i="20"/>
  <c r="E263" i="20"/>
  <c r="E298" i="20"/>
  <c r="D300" i="20"/>
  <c r="D296" i="20"/>
  <c r="E99" i="20"/>
  <c r="E102" i="20"/>
  <c r="E104" i="20"/>
  <c r="E107" i="20"/>
  <c r="E109" i="20"/>
  <c r="E112" i="20"/>
  <c r="E114" i="20"/>
  <c r="E119" i="20"/>
  <c r="D263" i="20"/>
  <c r="E290" i="20"/>
  <c r="D298" i="20"/>
  <c r="E236" i="20"/>
  <c r="E247" i="20"/>
  <c r="D255" i="20"/>
  <c r="C251" i="20"/>
  <c r="C254" i="20"/>
  <c r="C256" i="20"/>
  <c r="C259" i="20"/>
  <c r="C262" i="20"/>
  <c r="C264" i="20"/>
  <c r="C289" i="20"/>
  <c r="C291" i="20"/>
  <c r="C293" i="20"/>
  <c r="C295" i="20"/>
  <c r="C297" i="20"/>
  <c r="C299" i="20"/>
  <c r="E613" i="20"/>
  <c r="D235" i="20"/>
  <c r="D238" i="20"/>
  <c r="D240" i="20"/>
  <c r="D243" i="20"/>
  <c r="D246" i="20"/>
  <c r="D248" i="20"/>
  <c r="D251" i="20"/>
  <c r="D254" i="20"/>
  <c r="D256" i="20"/>
  <c r="D259" i="20"/>
  <c r="D262" i="20"/>
  <c r="D264" i="20"/>
  <c r="D291" i="20"/>
  <c r="D293" i="20"/>
  <c r="D295" i="20"/>
  <c r="D297" i="20"/>
  <c r="E235" i="20"/>
  <c r="E238" i="20"/>
  <c r="E240" i="20"/>
  <c r="E243" i="20"/>
  <c r="E246" i="20"/>
  <c r="E248" i="20"/>
  <c r="E251" i="20"/>
  <c r="E254" i="20"/>
  <c r="E256" i="20"/>
  <c r="E259" i="20"/>
  <c r="E262" i="20"/>
  <c r="E264" i="20"/>
  <c r="E291" i="20"/>
  <c r="E293" i="20"/>
  <c r="E295" i="20"/>
  <c r="E297" i="20"/>
  <c r="E299" i="20"/>
  <c r="E552" i="20"/>
  <c r="C236" i="20"/>
  <c r="C239" i="20"/>
  <c r="C244" i="20"/>
  <c r="C247" i="20"/>
  <c r="C252" i="20"/>
  <c r="C255" i="20"/>
  <c r="C260" i="20"/>
  <c r="C263" i="20"/>
  <c r="C290" i="20"/>
  <c r="C294" i="20"/>
  <c r="C298" i="20"/>
  <c r="E172" i="14" l="1"/>
  <c r="D172" i="14" l="1"/>
  <c r="C172" i="14"/>
  <c r="E62" i="14"/>
  <c r="D62" i="14"/>
  <c r="T28" i="4" l="1"/>
  <c r="T27" i="4"/>
  <c r="T26" i="4"/>
  <c r="T25" i="4"/>
  <c r="T24" i="4"/>
  <c r="T23" i="4"/>
  <c r="T22" i="4"/>
  <c r="T21" i="4"/>
  <c r="T20" i="4"/>
  <c r="T19" i="4"/>
  <c r="T18" i="4"/>
  <c r="T17" i="4"/>
  <c r="T16" i="4"/>
  <c r="T15" i="4"/>
  <c r="T14" i="4"/>
  <c r="T13" i="4"/>
  <c r="T12" i="4"/>
  <c r="T11" i="4"/>
  <c r="T10" i="4"/>
  <c r="T9" i="4"/>
  <c r="T8" i="4"/>
  <c r="T7" i="4"/>
  <c r="T6" i="4"/>
  <c r="T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D78" authorId="0" shapeId="0" xr:uid="{2F6CDAA1-DF10-42CE-B4C4-940DE552C0C5}">
      <text>
        <r>
          <rPr>
            <b/>
            <sz val="9"/>
            <color rgb="FF000000"/>
            <rFont val="Tahoma"/>
            <family val="2"/>
          </rPr>
          <t>Автор:</t>
        </r>
        <r>
          <rPr>
            <sz val="9"/>
            <color rgb="FF000000"/>
            <rFont val="Tahoma"/>
            <family val="2"/>
          </rPr>
          <t xml:space="preserve">
</t>
        </r>
      </text>
    </comment>
  </commentList>
</comments>
</file>

<file path=xl/sharedStrings.xml><?xml version="1.0" encoding="utf-8"?>
<sst xmlns="http://schemas.openxmlformats.org/spreadsheetml/2006/main" count="2713" uniqueCount="1036">
  <si>
    <t>Борьба с изменением климата, а также предоставление услуг, способствующих сокращению выбросов парниковых газов</t>
  </si>
  <si>
    <t>Управление климатическими рисками</t>
  </si>
  <si>
    <t>Сокращение потребления энергии и энергоэффективность</t>
  </si>
  <si>
    <t>Обращение с отходами, их переработка и вторичное использование</t>
  </si>
  <si>
    <t>Сокращение потребления воды, управление водопотреблением</t>
  </si>
  <si>
    <t>Сохранение биоразнообразия</t>
  </si>
  <si>
    <t>Экологические  и экопросветительские инициативы</t>
  </si>
  <si>
    <t>Благополучие сотрудников и справедливые условия труда</t>
  </si>
  <si>
    <t>Социальная поддержка работников</t>
  </si>
  <si>
    <t>Охрана труда и здоровья сотрудников</t>
  </si>
  <si>
    <t>Обучение и развитие сотрудников</t>
  </si>
  <si>
    <t>Продвижение удаленной работы и других моделей рабочего места</t>
  </si>
  <si>
    <t>Развитие качественного IT-образования</t>
  </si>
  <si>
    <t>Недопущение дискриминации, программы в поддержку инклюзии</t>
  </si>
  <si>
    <t>Качество услуг, сервисов, продуктов и обслуживания</t>
  </si>
  <si>
    <t>Воздействие мобильной связи на здоровье</t>
  </si>
  <si>
    <t>Соблюдение прав человека</t>
  </si>
  <si>
    <t>Взаимодействие с пользователями и удовлетворение их запросов</t>
  </si>
  <si>
    <t>Создание равного доступа к цифровой инфраструктуре: онлайн-сервисам и услугам</t>
  </si>
  <si>
    <t>Создание рабочих мест, инвестиции в экономическое развитие регионов</t>
  </si>
  <si>
    <t>Реализация волонтерских программ</t>
  </si>
  <si>
    <t>Развитие цифровых инфраструктурных решений  и технологических инноваций (умный дом, умный город и т.д.)</t>
  </si>
  <si>
    <t>Содействие развитию цифровой экономики через улучшение телекоммуникационной инфраструктуры</t>
  </si>
  <si>
    <t>Проведение консультаций с заинтересованными сторонами в вопросах устойчивого развития компании</t>
  </si>
  <si>
    <t>Деловая этика и противодействие коррупции</t>
  </si>
  <si>
    <t>Информационная безопасность и защита персональных данных</t>
  </si>
  <si>
    <t>Защита и уважение интеллектуальной собственности</t>
  </si>
  <si>
    <t>Этичное использование искусственного интеллекта</t>
  </si>
  <si>
    <t>Ответственный маркетинг (коммуникации, реклама, маркировка)</t>
  </si>
  <si>
    <t>Ответственный выбор контрагентов, соблюдающих экологические и социальные требования</t>
  </si>
  <si>
    <t>Соблюдение законодательства</t>
  </si>
  <si>
    <t>Поддержка малого и среднего бизнеса</t>
  </si>
  <si>
    <t>№</t>
  </si>
  <si>
    <t>Индекс раскрытия</t>
  </si>
  <si>
    <t>Показатель</t>
  </si>
  <si>
    <t>Работники, сотрудники, не являющиеся работниками</t>
  </si>
  <si>
    <t xml:space="preserve">Прямые выбросы парниковых газов (область охвата 1)  </t>
  </si>
  <si>
    <t>Косвенные энергетические выбросы парниковых газов (область охвата 2)</t>
  </si>
  <si>
    <t>Потребление энергии внутри и вне организации</t>
  </si>
  <si>
    <t>Система управления охраной труда и промышленной безопасностью, в том числе и расходы на мероприятия по охране труда</t>
  </si>
  <si>
    <t>Профилактика и охрана здоровья сотрудников</t>
  </si>
  <si>
    <t>Разнообразие органов управления и сотрудников (гендерное, этническое, страновое разнообразие)</t>
  </si>
  <si>
    <t xml:space="preserve">Обоснованные жалобы, касающиеся нарушений конфиденциальности клиентов и потери клиентских данных (и в %), в том числе и сумма денежных убытков, а также процент использования личной информации (PII) и количество пострадавших пользователей/клиентов </t>
  </si>
  <si>
    <t>Описание политик и практик, касающихся поведенческой рекламы и конфиденциальности пользователей</t>
  </si>
  <si>
    <t>Описание подхода к выявлению и устранению рисков безопасности данных, включая использование сторонних стандартов кибербезопасности</t>
  </si>
  <si>
    <t xml:space="preserve">Процессы и показатели, связанные с мониторингом и управлением рисками и возможностями, связанными с устойчивостью и климатом, использование климатических сценариев  </t>
  </si>
  <si>
    <t xml:space="preserve">Виды деятельности, цепочка создания стоимости и деловые отношения с другими организациями, описание влияния климатических рисков, мероприятия по их устранения, сценарии для оценки устойчивости </t>
  </si>
  <si>
    <t>Соблюдение законов и нормативных актов</t>
  </si>
  <si>
    <t>Подход к взаимодействию с заинтересованными сторонами</t>
  </si>
  <si>
    <t>Нанятые сотрудники, текучесть и оборот персонала</t>
  </si>
  <si>
    <t>Службы охраны труда</t>
  </si>
  <si>
    <t>Обучение работников в сфере охраны здоровья и безопасности труда</t>
  </si>
  <si>
    <t>Среднее количество часов обучения в год на одного сотрудника (с указанием распределения по полу, региону проживания, гражданству и иным характеристикам), в том числе и по группам занятий и расходы на обучение</t>
  </si>
  <si>
    <t>Программы повышения квалификации сотрудников и программы помощи при переходе</t>
  </si>
  <si>
    <t>Прочие косвенные выбросы парниковых газов (область охвата 3)</t>
  </si>
  <si>
    <t>Интеграция процессов выявления, оценки и управления климатическими рисками и рисками связанными с устойчивостью в общую систему управления рисками</t>
  </si>
  <si>
    <t>Метрики, используемые организацией для оценки рисков и возможностей, связанных с климатом, в соответствии с ее стратегией и процессом управления рисками (межотраслевые, отраслевые, внутриорганизационные)</t>
  </si>
  <si>
    <t>Финансовые аспекты и прочие риски и возможности для деятельности организации, связанные с изменением климата (долгосрочная, среднесрочная и краткосрочная перспектива, физические риски и риски перехода, мероприятию по уменьшению влияния рисков, компромиссы между рисками, связанными с устойчивостью, и возможностями, изменение финансовых состояния и потоков из-за рисков, влияние рисков на активы)</t>
  </si>
  <si>
    <t>Инвестиции в инфраструктуру и безвозмездные услуги</t>
  </si>
  <si>
    <t xml:space="preserve">Отношение вознаграждения руководителей к вознаграждению работников в разбивке по полу, Отношение стандартной заработной платы начального уровня для сотрудников разного пола к установленной минимальной заработной плате в регионах деятельности организации </t>
  </si>
  <si>
    <t>Коллективные договоры</t>
  </si>
  <si>
    <t>Льготы, предоставляемые сотрудникам, работающим на условиях полной занятости, которые не предоставляются тем, кто работает на условиях временной или неполной занятости</t>
  </si>
  <si>
    <t>Идентификация опасностей, оценка рисков и расследование происшествий, в том числе политика организации рабочих мест</t>
  </si>
  <si>
    <t>Предотвращение и смягчение последствий для здоровья и безопасности труда, напрямую связанных с деловыми отношениями</t>
  </si>
  <si>
    <t>Работники, на которых распространяется действие системы управления вопросами охраны труда и промышленной безопасности</t>
  </si>
  <si>
    <t>Профессиональные травмы и заболевания</t>
  </si>
  <si>
    <t xml:space="preserve">Социальная оценка поставщиков </t>
  </si>
  <si>
    <t xml:space="preserve">Интенсивность выбросов парниковых газов </t>
  </si>
  <si>
    <t>Управление значимыми воздействиями отходов</t>
  </si>
  <si>
    <t>Образованные отходы, ( I-V класса опасности), в том числе и удельные</t>
  </si>
  <si>
    <t>Доля расходов на местных поставщиков, в том числе отдельно по малому и среднему предпринимательству</t>
  </si>
  <si>
    <t>Соотношение базовой заработной платы и вознаграждения женщин и мужчин</t>
  </si>
  <si>
    <t xml:space="preserve">Недопущение дискриминации, в том числе случаи дискриминации и корректирующие воздействия </t>
  </si>
  <si>
    <t>Сокращение энергопотребления</t>
  </si>
  <si>
    <t>Водозабор, в том числе удельный, а также в регионах с высоким или чрезвычайно высоким дефицитом воды</t>
  </si>
  <si>
    <t>Сокращение выбросов парниковых газов</t>
  </si>
  <si>
    <t>Отходы, не направленные на захоронение (утилизация, повторное использование) и направленные на захоронение</t>
  </si>
  <si>
    <t>Опишите роль руководства в оценке рисков и возможностей, связанных с климатом, и управлении ими</t>
  </si>
  <si>
    <t>Информирование о политиках и методах противодействия коррупции и обучение им, в том числе среднее количество часов обучения на одного сотрудника</t>
  </si>
  <si>
    <t>Подтвержденные случаи коррупции и принятые меры, в том числе и количество текущих или завершенных судебных процессов</t>
  </si>
  <si>
    <t>Судебные иски за антиконкурентное поведение, антимонопольную и монопольную практику (включая денежные убытки)</t>
  </si>
  <si>
    <t>Предоставление отпуска по материнству и отцовству</t>
  </si>
  <si>
    <t>Участие работников, консультации и коммуникации по вопросам охраны здоровья и безопасности труда</t>
  </si>
  <si>
    <t>Процент сотрудников, регулярно проходящих проверку эффективности работы и карьерного роста</t>
  </si>
  <si>
    <t xml:space="preserve">Детский труд, в том числе и у поставщиков </t>
  </si>
  <si>
    <t>Принудительный или обязательный труд, в том числе и у поставщиков</t>
  </si>
  <si>
    <t>Энергоемкость</t>
  </si>
  <si>
    <t>Водопотребление, в том числе удельное (включая оборотного и повторно последовательное)</t>
  </si>
  <si>
    <t>Образование отходов и их существенные воздействия</t>
  </si>
  <si>
    <t>Устойчивость стратегии организации с учетом разных климатических сценариев, включая сценарий изменения климата на 2 °C или ниже, как и когда был проведен анализ сценариев, связанных с климатом, ключевые допущения, входные данные, которые использовались</t>
  </si>
  <si>
    <t>Созданная и распределенная прямая экономическая стоимость</t>
  </si>
  <si>
    <t>Существенные непрямые экономические воздействия</t>
  </si>
  <si>
    <t>Взаимодействие с водой как общим ресурсом</t>
  </si>
  <si>
    <t>Операции с участием местных сообществ, оценка воздействия и программы развития</t>
  </si>
  <si>
    <t>Случаи несоблюдения требований, касающихся воздействия продуктов и услуг на здоровье и безопасность</t>
  </si>
  <si>
    <t>1) Количество запросов от правоохранительных органов на предоставление информации о пользователях/клиентах
(2) Количество пользователей, чья информация была запрошена
(3) Процент раскрытия информации</t>
  </si>
  <si>
    <t>Вес и объем используемых материалов, в том числе и вторичных</t>
  </si>
  <si>
    <t>Деятельность, прошедшая оценку рисков, связанных с коррупцией, в том числе и критерии по оценке данных рисков, доля работников, замещающих должности с высоким коррупционным риском</t>
  </si>
  <si>
    <t>Подразделения с существенным фактическим или потенциальным отрицательным воздействием на местные сообщества</t>
  </si>
  <si>
    <t xml:space="preserve">Оценка воздействия категорий продуктов и услуг на здоровье и безопасность </t>
  </si>
  <si>
    <t>Маркетинг и исследования учитывающие экологические и социальные факторы, а также случаи несоблюдения требований, касающихся маркетинговых коммуникаций</t>
  </si>
  <si>
    <t>Управление воздействиями, связанными со сбросом воды</t>
  </si>
  <si>
    <t>Водосброс, в том числе и удельный</t>
  </si>
  <si>
    <t>Экологическая оценка поставщиков и их негативное воздействие на окружающую среду</t>
  </si>
  <si>
    <t>Обсуждение систем обеспечения бесперебойного обслуживания во время сбоев</t>
  </si>
  <si>
    <t xml:space="preserve">Кодекс корпоративного управления (заявление о соблюдении,  описание существенных аспектов и практик, описание принципов, а также причин почему кодекс не используется и альтернатив) </t>
  </si>
  <si>
    <t>Свобода ассоциации и ведения коллективных переговоров, как в организации, так и у поставщиков</t>
  </si>
  <si>
    <t>Случаи несоблюдения требований, касающихся информации о продуктах и услугах и маркировки</t>
  </si>
  <si>
    <t>Количество пользователей/клиентов, информация о которых используется во вторичных целях</t>
  </si>
  <si>
    <t>Вовлеченность сотрудников в процентах</t>
  </si>
  <si>
    <t>Воздействие Общества на уязвимые группы населения;</t>
  </si>
  <si>
    <t>Обсуждение интеграции экологических соображений в стратегическое планирование потребностей центров обработки данных</t>
  </si>
  <si>
    <t>Количество абонентов беспроводной связи, проводной сети, широкополосного доступа</t>
  </si>
  <si>
    <t>Управление налогами, контроль и связанные с ними риски</t>
  </si>
  <si>
    <t>Сетевой трафик</t>
  </si>
  <si>
    <t>Доля руководителей высшего ранга в существенных регионах деятельности организации, нанятых из числа представителей местного населения</t>
  </si>
  <si>
    <t>Сведения о ключевых нефинансовых показателях эффективности деятельности Общества</t>
  </si>
  <si>
    <t>Обязательства организации, связанные с установленными льготными и пенсионными программами</t>
  </si>
  <si>
    <t>Минимальные сроки уведомления об изменениях в работе</t>
  </si>
  <si>
    <t>Требования к информации о продуктах и услугах и маркировке</t>
  </si>
  <si>
    <t>Показатель активности пользователей, определяемый предприятием</t>
  </si>
  <si>
    <t>Товары с недостатками (описание политик,  рисков и воздействия на покупателей, меры по реагированию и  урегулированию)</t>
  </si>
  <si>
    <t>Консультирование работников</t>
  </si>
  <si>
    <t>Финансовая и иная поддержка политических партий</t>
  </si>
  <si>
    <t>Информация о воздействии на окружающую среду в результате транспортировки, использования и утилизации продуктов</t>
  </si>
  <si>
    <t>Сведения о разработке экологически чистых или более экологически благоприятных продуктов и услуг</t>
  </si>
  <si>
    <t xml:space="preserve">Устойчивые, в том числе "зеленые", инвестиции </t>
  </si>
  <si>
    <t>Финансовая помощь, полученная от правительства</t>
  </si>
  <si>
    <t>Налоговая стратегия организации, подход к ее утверждению и пересмотру</t>
  </si>
  <si>
    <t>Вовлечение заинтересованных сторон и решение проблем, связанных с налогообложением</t>
  </si>
  <si>
    <t>Средняя фактическая устойчивая скорость загрузки
(1) собственного и коммерческого контента и
(2) несвязанного контента</t>
  </si>
  <si>
    <t>Описание рисков и возможностей, связанных с сетевой нейтральностью, платным пирингом, нулевым рейтингом и связанными с ними практиками</t>
  </si>
  <si>
    <t>(1) Средняя продолжительность прерывания работы системы,
(2) средняя частота прерывания работы системы и 
(3) средняя продолжительность прерывания работы клиента</t>
  </si>
  <si>
    <t>Определения используемой терминологии рисков или ссылки на существующие используемые системы классификации рисков</t>
  </si>
  <si>
    <t xml:space="preserve">Планируемые (предполагаемые) действия и мероприятия по совершенствованию модели и практики корпоративного управления </t>
  </si>
  <si>
    <t>Права коренных народов</t>
  </si>
  <si>
    <t>Соотношение медианной заработной платы работников и заработной платы высокооплачиваемого менеджмента.</t>
  </si>
  <si>
    <t>Утилизированные продукты и их упаковочные материалы</t>
  </si>
  <si>
    <t>Снижение энергопотребления продуктов и услуг</t>
  </si>
  <si>
    <t>Операционные участки, находящиеся в собственности, аренде, управлении на охраняемых территориях и территориях с высокой ценностью биоразнообразия или рядом с ними за пределами охраняемых территорий</t>
  </si>
  <si>
    <t>Описание существенных воздействий деятельности, продукции и услуг на биоразнообразие на охраняемых природных территориях с высокой ценностью биоразнообразия вне границ охраняемых природных территорий</t>
  </si>
  <si>
    <t>Оксиды азота (NOx), оксиды серы (SOx) и другие значительные выбросы в атмосферу</t>
  </si>
  <si>
    <t xml:space="preserve">Описание того, есть ли у Общества и на каких уровнях доступ к экспертным знаниям по вопросам, связанным с окружающей средой и климатом </t>
  </si>
  <si>
    <t>Описание воздействия на окружающую среду в связи с использованием электрической и тепловой энергии</t>
  </si>
  <si>
    <t>Карты рисков, включающие вопросы, связанные с климатом</t>
  </si>
  <si>
    <t xml:space="preserve">Отчетность по странам (налоги) </t>
  </si>
  <si>
    <t>Описание рисков непрерывности бизнеса, связанных с перебоями в работе</t>
  </si>
  <si>
    <t>Влияние связанных с климатом рисков и возможностей на стратегию организации и процесс принятия решений, включая информацию о ее плане перехода, связанном с климатом</t>
  </si>
  <si>
    <t>Количество заседаний аудиторского комитета (комитета по аудиту) и коэффициент их посещаемости</t>
  </si>
  <si>
    <t>Права акционеров (включая механизмы защиты от поглощений, право голоса на общих собраниях);</t>
  </si>
  <si>
    <t>Подотчетности внутреннего аудита</t>
  </si>
  <si>
    <t>Процент сотрудников, которым требуется рабочая виза</t>
  </si>
  <si>
    <t>Описание кадровых политик, которые связаны с окружающей средой и климатом</t>
  </si>
  <si>
    <t>Список стран, в которых основные продукты или услуги подлежат государственному мониторингу, блокировке, фильтрации контента или цензуре</t>
  </si>
  <si>
    <t xml:space="preserve">Количество правительственных запросов на удаление контента, процент выполнения запросов </t>
  </si>
  <si>
    <t>Внутренние цены на углерод</t>
  </si>
  <si>
    <t>Организационная структура управления СЭМ</t>
  </si>
  <si>
    <t>Практики и технологии, направленные на повышение эффективности экологического менеджмента и снижение воздействия на окружающую среду</t>
  </si>
  <si>
    <t>Инвестиции в проекты, связанные с достижением технологического суверенитета и структурной адаптацией экономики Российской Федерации</t>
  </si>
  <si>
    <t xml:space="preserve">Общие расходы на исследования и разработки </t>
  </si>
  <si>
    <t>Производительность труда</t>
  </si>
  <si>
    <t>Количество
(1) проблем с производительностью и
(2) перебоев в обслуживании
(3) Общее время простоя клиентов</t>
  </si>
  <si>
    <t>(1) Количество лицензий или подписок
(2) Процент облачных технологий</t>
  </si>
  <si>
    <t>(1) Возможности обработки данных
(2) Доля аутсорсинга</t>
  </si>
  <si>
    <t>(1) Объем хранилища данных
(2) Доля аутсорсинга</t>
  </si>
  <si>
    <t>Учет вопросов устойчивого развития, ESG-факторов в информационной политике Общества</t>
  </si>
  <si>
    <t>Трудовые споры</t>
  </si>
  <si>
    <t>GRI 201-2: Финансовые аспекты и прочие риски и возможности для деятельности организации, связанные с изменением климата (долгосрочная, среднесрочная и краткосрочная перспектива, физические риски и риски перехода, мероприятию по уменьшению влияния рисков, компромиссы между рисками, связанными с устойчивостью, и возможностями, изменение финансовых состояния и потоков из-за рисков, влияние рисков на активы)</t>
  </si>
  <si>
    <t>GRI 302-1, 302-2: Потребление энергии внутри и вне организации</t>
  </si>
  <si>
    <t>GRI 303-5: Водопотребление, в том числе удельное (включая оборотного и повторно последовательное), а также в регионах с высоким или чрезвычайно высоким дефицитом воды</t>
  </si>
  <si>
    <t xml:space="preserve">GRI 305-1: Прямые выбросы парниковых газов (область охвата 1)  </t>
  </si>
  <si>
    <t>GRI 305-2: Косвенные энергетические 
выбросы парниковых газов (область охвата 2)</t>
  </si>
  <si>
    <t xml:space="preserve">GRI 2-6:  Виды деятельности, цепочка создания стоимости и деловые отношения с другими организациями, описание влияния климатических рисков, мероприятия по их устранения, сценарии для оценки устойчивости </t>
  </si>
  <si>
    <t>GRI 2-7, 2-8: Работники, сотрудники, не являющиеся работниками (разбивка по полу в разных категориях)</t>
  </si>
  <si>
    <t>GRI 305-3: Прочие косвенные выбросы парниковых газов (область охвата 3)</t>
  </si>
  <si>
    <t>GRI 2-29: Подход к взаимодействию с заинтересованными сторонами</t>
  </si>
  <si>
    <t>GRI 303-3: Водозабор, в том числе удельный, а также в регионах с высоким или чрезвычайно высоким дефицитом воды</t>
  </si>
  <si>
    <t>GRI 303-4: Водосброс, в том числе и удельный</t>
  </si>
  <si>
    <t>GRI 305-7: Оксиды азота (NOx), оксиды серы (SOx) и другие значительные выбросы в атмосферу</t>
  </si>
  <si>
    <t xml:space="preserve">Процессы и показатели, связанные с мониторингом и управлением рисками и возможностями, связанными с устойчивостью и климатом, использование климатических сценариев </t>
  </si>
  <si>
    <t>GRI 2-9, 2-10, 2-11:  Информация о Высшем органе управления (структура и состав, выдвижение и отбор кандидатов, преемственность,  полномочия, председатель, кол-во заседаний и коэффициент посещаемости)</t>
  </si>
  <si>
    <t>GRI 2-19, 2-20: Политика вознаграждения и процесс определения вознаграждения</t>
  </si>
  <si>
    <t>GRI 2-30: Коллективные договоры</t>
  </si>
  <si>
    <t>GRI 205-2: Информирование о политиках и методах противодействия коррупции и обучение им, в том числе среднее количество часов обучения на одного сотрудника</t>
  </si>
  <si>
    <t>GRI 206-1: Судебные иски за антиконкурентное поведение, антимонопольную и монопольную практику (включая денежные убытки)</t>
  </si>
  <si>
    <t>GRI 304-2: Описание существенных воздействий деятельности, продукции и услуг на биоразнообразие на охраняемых природных территориях с высокой ценностью биоразнообразия вне границ охраняемых природных территорий</t>
  </si>
  <si>
    <t xml:space="preserve">GRI 305-4: Интенсивность выбросов парниковых газов </t>
  </si>
  <si>
    <t>GRI 306-3: Образованные отходы, ( I-V класса опасности), в том числе и удельные</t>
  </si>
  <si>
    <t>GRI 306-4, 306-5: Отходы, не направленные на захоронение (утилизация, повторное использование) и направленные на захоронение</t>
  </si>
  <si>
    <t>GRI 308: Экологическая оценка поставщиков и их негативное воздействие на окружающую среду</t>
  </si>
  <si>
    <t>GRI 401-1: Нанятые сотрудники, текучесть и оборот персонала</t>
  </si>
  <si>
    <t>GRI 403-9, 403-10: Профессиональные травмы и заболевания</t>
  </si>
  <si>
    <t>GRI 404-1: Среднее количество часов обучения в год на одного сотрудника (с указанием распределения по полу, региону проживания, гражданству и иным характеристикам), в том числе и по группам занятий и расходы на обучение</t>
  </si>
  <si>
    <t>GRI 405-1: Разнообразие органов управления и сотрудников (гендерное, этническое, страновое разнообразие)</t>
  </si>
  <si>
    <t>GRI 413-1: Операции с участием местных сообществ, оценка воздействия и программы развития</t>
  </si>
  <si>
    <t xml:space="preserve">GRI 418-1: Обоснованные жалобы, касающиеся нарушений конфиденциальности клиентов и потери клиентских данных (и в %), в том числе и сумма денежных убытков, а также процент использования личной информации (PII) и количество пострадавших пользователей/клиентов </t>
  </si>
  <si>
    <t>Устойчивость стратегии организации с учетом 
разных климатических сценариев, включая сценарий изменения климата на 2 °C или ниже, как и когда был проведен анализ сценариев, связанных с климатом, ключевые допущения, входные данные, которые использовались</t>
  </si>
  <si>
    <t>GRI 201-1: Созданная и распределенная прямая экономическая стоимость</t>
  </si>
  <si>
    <t>GRI 205-1: Деятельность, прошедшая оценку рисков, связанных с коррупцией,  критерии по оценке данных рисков,  доля работников, замещающих должности с высоким коррупционным риском</t>
  </si>
  <si>
    <t>GRI 205-3: Подтвержденные случаи коррупции и принятые меры, в том числе и количество текущих или завершенных судебных процессов</t>
  </si>
  <si>
    <t>GRI 301-1:, 301-2: Вес и объем используемых материалов, в том числе и вторичных</t>
  </si>
  <si>
    <t>GRI 302-3: Энергоемкость</t>
  </si>
  <si>
    <t xml:space="preserve">GRI 305-5: Сокращение выбросов парниковых газов </t>
  </si>
  <si>
    <t>GRI 305-6: Выбросы озоноразрушающих веществ (ОРВ)</t>
  </si>
  <si>
    <t>GRI 306-1: Образование отходов и их существенные воздействия</t>
  </si>
  <si>
    <t>GRI 306-2: Управление значимыми воздействиями отходов</t>
  </si>
  <si>
    <t>GRI 403-6: Профилактика и охрана здоровья сотрудников</t>
  </si>
  <si>
    <t xml:space="preserve">GRI 406-1: Недопущение дискриминации, в том числе случаи дискриминации и корректирующие воздействия </t>
  </si>
  <si>
    <t>GRI 415-1: Финансовая и иная поддержка политических партий</t>
  </si>
  <si>
    <t>GRI 417-1: Требования к информации о продуктах и услугах и маркировке</t>
  </si>
  <si>
    <t>Количество пользователей/клиентов, информация 
о которых используется во вторичных целях</t>
  </si>
  <si>
    <t>Опишите роль руководства в оценке рисков и возможностей, связанных с климатом, и управлении ими.</t>
  </si>
  <si>
    <t>Критерии устойчивого развития</t>
  </si>
  <si>
    <t>Рейтинги устойчивого развития</t>
  </si>
  <si>
    <t>Индекс требования раскрытия</t>
  </si>
  <si>
    <t>Направление ESG</t>
  </si>
  <si>
    <t>Критерии</t>
  </si>
  <si>
    <t>ESG-индекс РСПП  Вектор устойчивого развития</t>
  </si>
  <si>
    <t>ESG-индекс РСПП  Ответственность и открытость</t>
  </si>
  <si>
    <t>RAEX</t>
  </si>
  <si>
    <t>AK&amp;M</t>
  </si>
  <si>
    <t>“Форум Доноров”</t>
  </si>
  <si>
    <t xml:space="preserve">Forbes </t>
  </si>
  <si>
    <t>Эксперт РА</t>
  </si>
  <si>
    <t>НРА</t>
  </si>
  <si>
    <t>НКР</t>
  </si>
  <si>
    <t>АКРА</t>
  </si>
  <si>
    <t xml:space="preserve">ЭКГ-рейтинг </t>
  </si>
  <si>
    <t>Рейтинг Социальной эффективности</t>
  </si>
  <si>
    <t>Рейтинг ответственности перед обществом</t>
  </si>
  <si>
    <t xml:space="preserve">Рейтинг нефинансовой отчетности компаний   </t>
  </si>
  <si>
    <t>Рейтинг углеродного следа крупнейших российских компаний AK&amp;M</t>
  </si>
  <si>
    <t>Индивидуальный рейтинг ESG</t>
  </si>
  <si>
    <t>1</t>
  </si>
  <si>
    <t>ОКРУЖАЮЩАЯ СРЕДА</t>
  </si>
  <si>
    <t>• Экологический менеджмент</t>
  </si>
  <si>
    <t>• Экологическое управление в цепочке поставок</t>
  </si>
  <si>
    <t>• Биоразнообразие и особо охраняемые территории</t>
  </si>
  <si>
    <t>• Выбросы в атмосферу</t>
  </si>
  <si>
    <t>• Водопотребление</t>
  </si>
  <si>
    <t>• Управление отходами</t>
  </si>
  <si>
    <t>• Воздействие на земельные ресурсы</t>
  </si>
  <si>
    <t>• Энергия</t>
  </si>
  <si>
    <t>• Стратегия в области изменения климата</t>
  </si>
  <si>
    <t>• Парниковые газы</t>
  </si>
  <si>
    <t>2</t>
  </si>
  <si>
    <t>ВЗАИМООТНОШЕНИЯ С ОБЩЕСТВОМ</t>
  </si>
  <si>
    <t>• Персонал</t>
  </si>
  <si>
    <t>• Забота о сотрудниках</t>
  </si>
  <si>
    <t>• Права человека</t>
  </si>
  <si>
    <t>• Производственная безопасность и охрана труда в компании</t>
  </si>
  <si>
    <t>• Производственная безопасность и охрана труда у подрядчиков</t>
  </si>
  <si>
    <t>• Профессиональное развитие и обучение сотрудников</t>
  </si>
  <si>
    <t>• Оценка поставщиков</t>
  </si>
  <si>
    <t>• Местные сообщества</t>
  </si>
  <si>
    <t>• Взаимодействие с заинтересованными сторонами</t>
  </si>
  <si>
    <t>3</t>
  </si>
  <si>
    <t>КОРПОРАТИВНОЕ УПРАВЛЕНИЕ</t>
  </si>
  <si>
    <t>• Совет директоров</t>
  </si>
  <si>
    <t>• Вознаграждение членов исполнительного руководства</t>
  </si>
  <si>
    <t>• Противодействие коррупции</t>
  </si>
  <si>
    <t>• Деловая этика</t>
  </si>
  <si>
    <t>• Система управления рисками</t>
  </si>
  <si>
    <t>1) Количество запросов от правоохранительных 
органов на предоставление информации о пользователях/клиентах
(2) Количество пользователей, чья информация была запрошена
(3) Процент раскрытия информации</t>
  </si>
  <si>
    <t>GRI 2-25:  Процессы устранения негативного воздействия</t>
  </si>
  <si>
    <t>GRI 2-27:  Соблюдение законов и нормативных актов</t>
  </si>
  <si>
    <t>GRI 201-3: Обязательства организации, связанные с установленными льготными и пенсионными программами</t>
  </si>
  <si>
    <t>GRI 203-1:  Инвестиции в инфраструктуру и безвозмездные услуги</t>
  </si>
  <si>
    <t>GRI 204-1: Доля расходов на местных поставщиков, в том числе отдельно по малому и среднему предпринимательству</t>
  </si>
  <si>
    <t xml:space="preserve">GRI 207-4: Отчетность по странам (налоги) </t>
  </si>
  <si>
    <t>GRI 301-3: Утилизированные продукты и их упаковочные материалы</t>
  </si>
  <si>
    <t>GRI 304-1: Операционные участки, находящиеся в собственности, аренде, управлении на охраняемых территориях и территориях с высокой ценностью биоразнообразия или рядом с ними за пределами охраняемых территорий</t>
  </si>
  <si>
    <t>GRI 304-4: Виды из Красного списка Международного союза охраны природы и виды из национальных природоохранных списков, места обитания которых находятся в районах, затронутых операциями</t>
  </si>
  <si>
    <t>GRI 401-2: Льготы, предоставляемые сотрудникам, работающим на условиях полной занятости, которые не предоставляются тем, кто работает на условиях временной или неполной занятости</t>
  </si>
  <si>
    <t>GRI 403-2: Идентификация опасностей, оценка рисков и расследование происшествий, в том числе политика организации рабочих мест</t>
  </si>
  <si>
    <t>GRI 404-3: Процент сотрудников, регулярно проходящих проверку эффективности работы и карьерного роста</t>
  </si>
  <si>
    <t>GRI 407-1: Свобода ассоциации и ведения коллективных переговоров, как в организации, так и у поставщиков</t>
  </si>
  <si>
    <t xml:space="preserve">GRI 408-1: Детский труд, в том числе и у поставщиков </t>
  </si>
  <si>
    <t>GRI 409-1: Принудительный или обязательный труд, в том числе и у поставщиков</t>
  </si>
  <si>
    <t>GRI 411: Права коренных народов</t>
  </si>
  <si>
    <t xml:space="preserve">GRI 414: Социальная оценка поставщиков </t>
  </si>
  <si>
    <t xml:space="preserve">GRI 416-1: Оценка воздействия категорий продуктов и услуг на здоровье и безопасность </t>
  </si>
  <si>
    <t>GRI 417-3: Маркетинг и исследования учитывающие экологические и социальные факторы, а также случаи несоблюдения требований, касающихся маркетинговых коммуникаций</t>
  </si>
  <si>
    <t>GRI 2-16: Донесение информации об особо важных проблемах</t>
  </si>
  <si>
    <t>GRI 2-18: Оценка эффективности деятельности высшего органа управления</t>
  </si>
  <si>
    <t>GRI 2-21, 202-1:  Отношение вознаграждения руководителей к вознаграждению работников в разбивке по полу, Отношение стандартной заработной платы начального уровня для сотрудников разного пола к установленной минимальной заработной плате в регионах деятельности организации</t>
  </si>
  <si>
    <t>GRI 201-4: Финансовая помощь, полученная от правительства</t>
  </si>
  <si>
    <t>GRI 203-2: Существенные непрямые экономические воздействия</t>
  </si>
  <si>
    <t>GRI 207-1: Налоговая стратегия организации, подход к ее утверждению и пересмотру</t>
  </si>
  <si>
    <t>GRI 207-2: Управление налогами, контроль и связанные с ними риски</t>
  </si>
  <si>
    <t>GRI 207-3: Вовлечение заинтересованных сторон и решение проблем, связанных с налогообложением</t>
  </si>
  <si>
    <t>GRI 302-4: Сокращение энергопотребления</t>
  </si>
  <si>
    <t>GRI 302-5: Снижение энергопотребления продуктов и услуг</t>
  </si>
  <si>
    <t>GRI 303-1: Взаимодействие с водой как общим ресурсом</t>
  </si>
  <si>
    <t>GRI 303-2: Управление воздействиями, связанными со сбросом воды</t>
  </si>
  <si>
    <t>GRI 401-3: Предоставление отпуска по материнству и отцовству</t>
  </si>
  <si>
    <t>GRI 402-1: Минимальные сроки уведомления об изменениях в работе</t>
  </si>
  <si>
    <t>GRI 403-3: Службы охраны труда</t>
  </si>
  <si>
    <t>GRI 403-4: Участие работников, консультации и коммуникации по вопросам охраны здоровья и безопасности труда</t>
  </si>
  <si>
    <t>GRI 403-7: Предотвращение и смягчение последствий для здоровья и безопасности труда, напрямую связанных с деловыми отношениями</t>
  </si>
  <si>
    <t>GRI 403-8: Работники, на которых распространяется действие системы управления вопросами охраны труда и промышленной безопасности</t>
  </si>
  <si>
    <t>GRI 405-2: Соотношение базовой заработной платы и вознаграждения женщин и мужчин</t>
  </si>
  <si>
    <t>GRI 410-1: Сотрудники службы безопасности, прошедшие подготовку по вопросам политики или процедур в области прав человека</t>
  </si>
  <si>
    <t>GRI 413-2: Подразделения с существенным фактическим или потенциальным отрицательным воздействием на местные сообщества</t>
  </si>
  <si>
    <t>GRI 416-2: Случаи несоблюдения требований, касающихся воздействия продуктов и услуг на здоровье и безопасность</t>
  </si>
  <si>
    <t>GRI 417-2: Случаи несоблюдения требований, касающихся информации о продуктах и услугах и маркировки</t>
  </si>
  <si>
    <t>Расходы на организацию и проведение  социальных, физкультурно-оздоровительных,  медицинских мероприятий для работников  и членов их семей</t>
  </si>
  <si>
    <t>Информация о воздействии на окружающую среду в результате транспортировки, использования и утилизации продуктов;</t>
  </si>
  <si>
    <t>Количество и соотношение незаполненных должностей, на которые Общество будет нанимать неквалифицированных кандидатов и обучать их;</t>
  </si>
  <si>
    <t>Практика раскрытия информации, прозрачности компании</t>
  </si>
  <si>
    <t>Данные о распределении основных климатических рисков по видам экономической деятельности;</t>
  </si>
  <si>
    <t>Данные о распределении основных климатических рисков по географическому положению;</t>
  </si>
  <si>
    <t>Карты рисков, включающие вопросы, связанные с климатом;</t>
  </si>
  <si>
    <t>Определения используемой терминологии рисков или ссылки на существующие используемые системы классификации рисков;</t>
  </si>
  <si>
    <t>Влияние связанных с климатом рисков и возможностей на стратегию организации и процесс принятия решений, включая информацию о ее
плане перехода, связанном с климатом</t>
  </si>
  <si>
    <t>GRI 404-2: Программы повышения квалификации сотрудников и программы помощи при переходе</t>
  </si>
  <si>
    <t>GRI 403-1: Система управления охраной труда и промышленной безопасностью, в том числе и расходы на мероприятия по охране труда</t>
  </si>
  <si>
    <t xml:space="preserve">GRI 304-3: Сохраненные или восстановленные местообитания </t>
  </si>
  <si>
    <t>GRI 403-5: Обучение работников в сфере охраны здоровья и безопасности труда</t>
  </si>
  <si>
    <t>GRI 2-26: Механизмы обращения за консультацией и выражения обеспокоенности</t>
  </si>
  <si>
    <t>GRI 202-2: Доля руководителей высшего ранга в существенных регионах деятельности организации, нанятых из числа представителей местного населения</t>
  </si>
  <si>
    <t>№1.  Учитывая информацию выше, пожалуйста, оцените положительные и отрицательные воздействия, которые оказывает МТС на экологию, общество и экономику в своей деятельности, проставив значения от 0 до 5, где 0 - я считаю МТС своей деятельностью не оказывает положительного/отрицательного влияния на данный аспект, 5 - я считаю МТС своей деятельностью оказывает значительное отрицательное/положительное влияние на данный аспект учитывая, как уже свершившееся воздействие, так и потенциальное.Экологический аспект (Матрица 3D)</t>
  </si>
  <si>
    <t>Количество</t>
  </si>
  <si>
    <t>Процент</t>
  </si>
  <si>
    <t>Ответов</t>
  </si>
  <si>
    <t>Выбрали вариант «Затрудняюсь ответить»</t>
  </si>
  <si>
    <t>Пропусков</t>
  </si>
  <si>
    <t>Колонка</t>
  </si>
  <si>
    <t>Вариант</t>
  </si>
  <si>
    <t>Количество ответов</t>
  </si>
  <si>
    <t>Проценты</t>
  </si>
  <si>
    <t>Фактическое положительное воздействие, его масштаб и охват</t>
  </si>
  <si>
    <t>0,00</t>
  </si>
  <si>
    <t>30,00</t>
  </si>
  <si>
    <t>20,00</t>
  </si>
  <si>
    <t>10,00</t>
  </si>
  <si>
    <t>Потенциальное  положительное воздействие (вероятность возникновения, так же как и масштаб и охват)</t>
  </si>
  <si>
    <t>25,00</t>
  </si>
  <si>
    <t>16,67</t>
  </si>
  <si>
    <t>33,33</t>
  </si>
  <si>
    <t>Отрицательное фактическое воздействие, его серьезность (тяжесть)</t>
  </si>
  <si>
    <t>40,00</t>
  </si>
  <si>
    <t>Отрицательное потенциальное воздействие (вероятность его возникновения, а также его тяжесть)</t>
  </si>
  <si>
    <t>9,09</t>
  </si>
  <si>
    <t>18,18</t>
  </si>
  <si>
    <t>27,27</t>
  </si>
  <si>
    <t>45,45</t>
  </si>
  <si>
    <t>36,36</t>
  </si>
  <si>
    <t>8,33</t>
  </si>
  <si>
    <t>50,00</t>
  </si>
  <si>
    <t>70,00</t>
  </si>
  <si>
    <t>54,55</t>
  </si>
  <si>
    <t>60,00</t>
  </si>
  <si>
    <t>№2. Социальный блок (Матрица 3D)</t>
  </si>
  <si>
    <t>63,64</t>
  </si>
  <si>
    <t>Отрицательное потенциальное воздействие (вероятность его возникновения, а также  его тяжесть)</t>
  </si>
  <si>
    <t>41,67</t>
  </si>
  <si>
    <t>Инвестиции в социальную сферу регионов через реализацию благотворительных и социальных программ</t>
  </si>
  <si>
    <t>№3. Блок корпоративного управления (Матрица 3D)</t>
  </si>
  <si>
    <t>58,33</t>
  </si>
  <si>
    <t>–</t>
  </si>
  <si>
    <t>Среднесписочная численность сотрудников Группы МТС</t>
  </si>
  <si>
    <t>В разбивке по полу</t>
  </si>
  <si>
    <t>В разбивке по региону</t>
  </si>
  <si>
    <t>Всего</t>
  </si>
  <si>
    <t>Люди с инвалидностью</t>
  </si>
  <si>
    <t>-</t>
  </si>
  <si>
    <t>Нанятых, всего</t>
  </si>
  <si>
    <t>В разбивке по полу:</t>
  </si>
  <si>
    <t>В разбивке по возрасту</t>
  </si>
  <si>
    <t>В разбивке по категории</t>
  </si>
  <si>
    <t>В разбивке по категориям персонала</t>
  </si>
  <si>
    <t>Общая текучесть</t>
  </si>
  <si>
    <t>Уровень удовлетворенности персонала</t>
  </si>
  <si>
    <t>Уровень вовлеченности персонала</t>
  </si>
  <si>
    <t>Уровень лояльности персонала</t>
  </si>
  <si>
    <t>Фактическая численность сотрудников Группы МТС на дату</t>
  </si>
  <si>
    <t>Руководители высшего звена</t>
  </si>
  <si>
    <t>Руководители среднего звена</t>
  </si>
  <si>
    <t>Руководители младшего звена</t>
  </si>
  <si>
    <t>Специалисты</t>
  </si>
  <si>
    <t xml:space="preserve">Руководители высшего звена </t>
  </si>
  <si>
    <t xml:space="preserve">Руководители среднего звена </t>
  </si>
  <si>
    <t xml:space="preserve">Руководители младшего звена </t>
  </si>
  <si>
    <t xml:space="preserve">Специалисты </t>
  </si>
  <si>
    <t>Руководители среднего звена, в том числе</t>
  </si>
  <si>
    <t>Соотношение заработной платы мужчин к заработной плате женщин</t>
  </si>
  <si>
    <t>Руководители младшего звена, в том числе</t>
  </si>
  <si>
    <t>Специалисты, в том числе</t>
  </si>
  <si>
    <t>Соотношение базового оклада  мужчин к базовому окладу женщин</t>
  </si>
  <si>
    <t>Общее количестве существенных случаев несоблюдения законов и нормативных актов в сфере трудового законодательства:</t>
  </si>
  <si>
    <t>Всего по Группе</t>
  </si>
  <si>
    <t>Подразделение</t>
  </si>
  <si>
    <t>Класс условий труда</t>
  </si>
  <si>
    <t>1 – оптимальные</t>
  </si>
  <si>
    <t>2 – допустимые</t>
  </si>
  <si>
    <t>3,1 - вредные</t>
  </si>
  <si>
    <t>В том числе ПАО «МТС»</t>
  </si>
  <si>
    <t>Количество штрафов, наложенных за несоблюдение  законодательства и нормативных требований</t>
  </si>
  <si>
    <t>Количество нефинансовых санкций (например, предписания), наложенных за несоблюдение  законодательства и нормативных требований</t>
  </si>
  <si>
    <t>Сумма штрафов, наложенных за несоблюдение  законодательства и нормативных требований</t>
  </si>
  <si>
    <t>Затраты на мероприятия по охране труда</t>
  </si>
  <si>
    <t>Затраты на дополнительное медицинское страхование</t>
  </si>
  <si>
    <t>Количество смертельных случаев, связанных с производственной деятельностью</t>
  </si>
  <si>
    <t>Коэффициент смертельных случаев, связанных с производственной деятельностью</t>
  </si>
  <si>
    <t>Количество производственных травм</t>
  </si>
  <si>
    <t>Количество травм с временной потерей трудоспособности</t>
  </si>
  <si>
    <t>Общее количество отработанных часов (человеко-часов)</t>
  </si>
  <si>
    <t>человек-ч</t>
  </si>
  <si>
    <t>Коэффициент тяжелых травм, связанных с производственной деятельностью группы компаний</t>
  </si>
  <si>
    <t>Коэффициент частоты несчастных случаев (Кч)</t>
  </si>
  <si>
    <t>Коэффициент тяжести несчастных случаев (Кт)</t>
  </si>
  <si>
    <t>не рассчитывался до 2022 года</t>
  </si>
  <si>
    <t>Коэффициент частоты травм с временной потерей трудоспособности (LTIFR)</t>
  </si>
  <si>
    <t>Коэффициент частоты регистрируемых происшествий (травмирования) (TRIFR)</t>
  </si>
  <si>
    <t>Количество смертельных случаев, вызванных профессиональными заболеваниями</t>
  </si>
  <si>
    <t>Количество зарегистрированных случаев профессиональных заболеваний</t>
  </si>
  <si>
    <t>По Группе МТС в целом, в т,ч,</t>
  </si>
  <si>
    <t>расходы на оплату труда</t>
  </si>
  <si>
    <t>расходы на обучение сотрудников</t>
  </si>
  <si>
    <t>расходы на охрану труда</t>
  </si>
  <si>
    <t>Общее количество сотрудников, взявших отпуск по материнству/отцовству</t>
  </si>
  <si>
    <t>Общее количество сотрудников, вернувшихся на работу по окончании отпуска по материнству/отцовству в отчетном периоде</t>
  </si>
  <si>
    <t>Коэффициент возвращения сотрудников на работу</t>
  </si>
  <si>
    <t>Коэффициент возвращения мужчин на работу</t>
  </si>
  <si>
    <t>Коэффициент возвращения женщин на работу</t>
  </si>
  <si>
    <t>Общее количество сотрудников, вернувшихся на работу по окончании отпуска по материнству/отцовству и продолжавших работать через двенадцать месяцев после возвращения на работу</t>
  </si>
  <si>
    <t>Общее количество сотрудников, вернувшихся на работу по окончании отпуска по материнству/отцовству в предыдущем отчетном периоде</t>
  </si>
  <si>
    <t>Коэффициент удержания сотрудников</t>
  </si>
  <si>
    <t>Коэффициент удержания мужчин</t>
  </si>
  <si>
    <t xml:space="preserve">Коэффициент удержания женщин </t>
  </si>
  <si>
    <t>Сотрудники МТС в Москве</t>
  </si>
  <si>
    <t>Сотрудники МТС в Российской Федерации</t>
  </si>
  <si>
    <t>Сотрудники, охваченные гибкими формами занятости (совмещение удаленной работы с посещением офиса)</t>
  </si>
  <si>
    <t>Программа</t>
  </si>
  <si>
    <t>Служебная мобильная связь</t>
  </si>
  <si>
    <t>Корпоративный спорт</t>
  </si>
  <si>
    <t>Добровольное медицинское страхование</t>
  </si>
  <si>
    <t>Массаж</t>
  </si>
  <si>
    <t>Программа скидок Best Benefits</t>
  </si>
  <si>
    <t>Детские праздники и подарки</t>
  </si>
  <si>
    <t>Страхование от несчастных случаев и болезней</t>
  </si>
  <si>
    <t>Пособие по временной нетрудоспособности</t>
  </si>
  <si>
    <t>Материальная помощь</t>
  </si>
  <si>
    <t>Программа «Кафетерий льгот»</t>
  </si>
  <si>
    <t>Поддержка клубов и сообществ по интересам</t>
  </si>
  <si>
    <t>Сотрудники, прошедшие официальную оценку результативности, всего</t>
  </si>
  <si>
    <t>Общее количество часов, затраченных на обучение</t>
  </si>
  <si>
    <t>Среднее количество часов обучения в год на одного сотрудника</t>
  </si>
  <si>
    <t>Очное внешнее обучение, в том числе</t>
  </si>
  <si>
    <t>Очное внутреннее обучение, в том числе</t>
  </si>
  <si>
    <t>Дистанционное обучение, в том числе</t>
  </si>
  <si>
    <t>Тренинги в области повышения управленческих/лидерских навыков</t>
  </si>
  <si>
    <t>Количество пройденных курсов на платформе Корпоративного университета</t>
  </si>
  <si>
    <t>Количество онлайн-тренингов</t>
  </si>
  <si>
    <t>Охват дистанционного обучения (уникальные пользователи, которые завершили минимум один курс)</t>
  </si>
  <si>
    <t>%</t>
  </si>
  <si>
    <t>Доля вовлеченных пользователей, прошедших более трех курсов</t>
  </si>
  <si>
    <t>Индекс удовлетворенности онлайн-обучением (NPS)</t>
  </si>
  <si>
    <t>226 ,11</t>
  </si>
  <si>
    <t>Затраты на благотворительную деятельность и социальные инвестиции</t>
  </si>
  <si>
    <t>Количество волонтеров в компании</t>
  </si>
  <si>
    <t>Единица измерения</t>
  </si>
  <si>
    <t>Голосовой трафик сетей МТС</t>
  </si>
  <si>
    <t xml:space="preserve">Мобильный трафик </t>
  </si>
  <si>
    <t>Пб</t>
  </si>
  <si>
    <t>Проникновение пользователей мобильного интернета</t>
  </si>
  <si>
    <t>% от ежемесячных активных пользователей</t>
  </si>
  <si>
    <t>Количество абонентов беспроводной связи</t>
  </si>
  <si>
    <t>Количество абонентов проводной связи</t>
  </si>
  <si>
    <t>Количество абонентов широкополосного доступа</t>
  </si>
  <si>
    <t>Процент населения, охваченного мобильной сетью оператора</t>
  </si>
  <si>
    <t xml:space="preserve">2G </t>
  </si>
  <si>
    <t xml:space="preserve">3G </t>
  </si>
  <si>
    <t>4G</t>
  </si>
  <si>
    <t>Общее количество обоснованных жалоб, касающихся нарушений конфиденциальности клиентов в том числе:</t>
  </si>
  <si>
    <t>Общее число членов руководящих органов, которым были доведены сведения о политике и процедурах организации в области противодействия коррупции</t>
  </si>
  <si>
    <t>Процент членов руководящих органов, которым были доведены сведения о политике и процедурах организации в области противодействия коррупции</t>
  </si>
  <si>
    <t>Республика Беларусь</t>
  </si>
  <si>
    <t>Мобильный трафик</t>
  </si>
  <si>
    <t>Доступность использования продуктов и услуг</t>
  </si>
  <si>
    <t>Стоимость самого доступного смартфона</t>
  </si>
  <si>
    <t>Стоимость 1ГБ</t>
  </si>
  <si>
    <t>Процент облачных технологий</t>
  </si>
  <si>
    <t>Возможности обработки данных / Максимальный объем обработки данных</t>
  </si>
  <si>
    <t xml:space="preserve">Гб </t>
  </si>
  <si>
    <t>vCPU:5 978</t>
  </si>
  <si>
    <t>vRam: 19 983</t>
  </si>
  <si>
    <t xml:space="preserve">Дисковое пространство:622 102 </t>
  </si>
  <si>
    <t>Объем хранилища данных</t>
  </si>
  <si>
    <t>Гб</t>
  </si>
  <si>
    <t>Доля аутсорсинга</t>
  </si>
  <si>
    <t>Мб</t>
  </si>
  <si>
    <t>Количество людей, прошедших базовую, среднюю или продвинутую программу обучения цифровым навыкам</t>
  </si>
  <si>
    <t>Процент людей (за исключением сотрудников), прошедших базовую, среднюю или продвинутую программу обучения цифровым навыкам, разделенное на общее количество клиентов и подписчиков</t>
  </si>
  <si>
    <t>0, 00262</t>
  </si>
  <si>
    <t xml:space="preserve"> 0, 00058</t>
  </si>
  <si>
    <t>Выручка</t>
  </si>
  <si>
    <t>Скорректированная OIBDA</t>
  </si>
  <si>
    <t>Общее число сотрудников, которым были доведены сведения о политике и процедурах организации в области противодействия коррупции</t>
  </si>
  <si>
    <t>Доля сотрудников, которым были доведены сведения о политике и процедурах организации в области противодействия коррупции</t>
  </si>
  <si>
    <t>Курс по Кодексу делового поведения и этики</t>
  </si>
  <si>
    <t>Курс по Антикоррупционному комплаенсу</t>
  </si>
  <si>
    <t>Количество полученных предписаний</t>
  </si>
  <si>
    <t>Всего, из них:</t>
  </si>
  <si>
    <t>Нарушения в области условий труда</t>
  </si>
  <si>
    <t>Нарушения в сфере прав человека на рабочем месте</t>
  </si>
  <si>
    <t>Нарушения в сфере экономической безопасности, включая закупки</t>
  </si>
  <si>
    <t>Нарушения в сфере конфликта интересов</t>
  </si>
  <si>
    <t>Нарушения в области информационной безопасности, включая конфиденциальную информацию и персональные данные</t>
  </si>
  <si>
    <t>Нарушения в области антикоррупции</t>
  </si>
  <si>
    <t>Нарушения в области интеллектуальной собственности</t>
  </si>
  <si>
    <t>Россия</t>
  </si>
  <si>
    <t>26 933 268</t>
  </si>
  <si>
    <t>Армения</t>
  </si>
  <si>
    <t>Беларусь</t>
  </si>
  <si>
    <t>Компании специального назначения (SPV) зарубежные</t>
  </si>
  <si>
    <t>Федеральный бюджет</t>
  </si>
  <si>
    <t>Региональный бюджет</t>
  </si>
  <si>
    <t>Местный бюджет</t>
  </si>
  <si>
    <t>Объем финансовой помощи от государства</t>
  </si>
  <si>
    <t>Группа МТС</t>
  </si>
  <si>
    <t>ПАО «МТС»</t>
  </si>
  <si>
    <t>Техника</t>
  </si>
  <si>
    <t>Абонентское оборудование</t>
  </si>
  <si>
    <t>Услуги и сервисы</t>
  </si>
  <si>
    <t>Коммерция и маркетинг</t>
  </si>
  <si>
    <t>ИТ</t>
  </si>
  <si>
    <t>МТС Россия</t>
  </si>
  <si>
    <t>МГТС</t>
  </si>
  <si>
    <t>Розничная сеть</t>
  </si>
  <si>
    <t>Дочерние общества</t>
  </si>
  <si>
    <t>Общий итог</t>
  </si>
  <si>
    <t>Независимые директора</t>
  </si>
  <si>
    <t>Неисполнительные директора</t>
  </si>
  <si>
    <t>Исполнительные директора</t>
  </si>
  <si>
    <t xml:space="preserve">Представители менеджмента </t>
  </si>
  <si>
    <t>Название подразделения</t>
  </si>
  <si>
    <t xml:space="preserve">Совет директоров </t>
  </si>
  <si>
    <t>Комитет по вознаграждениям  и назначениям</t>
  </si>
  <si>
    <t>ESG комитет</t>
  </si>
  <si>
    <t>Комитет по стратегии</t>
  </si>
  <si>
    <t>Комитет по аудиту</t>
  </si>
  <si>
    <t>Специальный комитет по комплаенс</t>
  </si>
  <si>
    <t>Специальный комитет  по развитию облачных и инфраструктурных активов</t>
  </si>
  <si>
    <t>Специальный комитет</t>
  </si>
  <si>
    <t>Директора-женщины в составе Совета директоров</t>
  </si>
  <si>
    <t>Общая сумма инвестиций и расходов на охрану окружающей среды</t>
  </si>
  <si>
    <t>Инвестиции и расходы ПАО «МТС» на охрану окружающей среды</t>
  </si>
  <si>
    <t>Выплаты за негативное воздействие на окружающую среду</t>
  </si>
  <si>
    <t>Подготовка экологической документации (разработка проектов, проведение инвентаризаций, получение разрешительной документации на ведение учета и отчетности)</t>
  </si>
  <si>
    <t>Вывоз твердых коммунальных отходов на полигон</t>
  </si>
  <si>
    <t>Утилизация ртутьсодержащих ламп</t>
  </si>
  <si>
    <t>Утилизация других видов отходов</t>
  </si>
  <si>
    <t>Утилизация компьютерной техники и ИТ-оборудования</t>
  </si>
  <si>
    <t>на охрану атмосферного воздуха и предотвращение изменения климата, с учетом проекта по Углеродному менеджменту</t>
  </si>
  <si>
    <t>Проведение надзорных сертификационных аудитов систем экологического менеджмента внутрикорпоративных и внешних мероприятий по экологии и экопросвещению</t>
  </si>
  <si>
    <t>Затраты на обучение сотрудников по обязательным программам в рамках экологической безопасности</t>
  </si>
  <si>
    <t>Другое</t>
  </si>
  <si>
    <t>Итого</t>
  </si>
  <si>
    <t>Общее потребление топлива внутри организации из невозобновляемых источников:</t>
  </si>
  <si>
    <t>Потребление дизельного топлива резервными генераторами</t>
  </si>
  <si>
    <t>Потребление дизельного топлива при транспортировке</t>
  </si>
  <si>
    <t>Бензин (топливо) от резервных генераторов</t>
  </si>
  <si>
    <t>Потребление бензина (топливо) транспортом</t>
  </si>
  <si>
    <t>Природный газ от резервных генераторов</t>
  </si>
  <si>
    <t>Транспортировка природного газа</t>
  </si>
  <si>
    <t>Общее потребление топлива внутри организации из возобновляемых источников</t>
  </si>
  <si>
    <t>Потребление электроэнергии (включая собственную генерацию электроэнергии)</t>
  </si>
  <si>
    <t>Собственная генерация электроэнергии (ВИЭ+ДГУ)</t>
  </si>
  <si>
    <t>Потребление тепла</t>
  </si>
  <si>
    <t>Прочее</t>
  </si>
  <si>
    <t>Удельная энергоемкость по Группе МТС на количество сотрудников</t>
  </si>
  <si>
    <t>Мероприятие по повышению энергоэффективности</t>
  </si>
  <si>
    <t>Использование энергосберегающих ламп</t>
  </si>
  <si>
    <t>Использование светодиодного освещения</t>
  </si>
  <si>
    <t>Отключение вентиляции и кондиционирования в нерабочее время</t>
  </si>
  <si>
    <t>Отключение освещения в технологических помещениях в нерабочее время</t>
  </si>
  <si>
    <t>Ревизия и отключение неиспользуемого оборудования</t>
  </si>
  <si>
    <t>Оптимизация кондционирования</t>
  </si>
  <si>
    <t>Другие мероприятия</t>
  </si>
  <si>
    <t>Электроэнергия</t>
  </si>
  <si>
    <t>млн кВт • ч</t>
  </si>
  <si>
    <t>Тепловая энергия</t>
  </si>
  <si>
    <t>Гкал</t>
  </si>
  <si>
    <t>Потребление топлива, в том числе</t>
  </si>
  <si>
    <t>Бензин</t>
  </si>
  <si>
    <t>тыс, л</t>
  </si>
  <si>
    <t>2 509,96</t>
  </si>
  <si>
    <t>Природный газ</t>
  </si>
  <si>
    <t>тыс, м³</t>
  </si>
  <si>
    <t>1 621,89</t>
  </si>
  <si>
    <t>2 191,86</t>
  </si>
  <si>
    <t>Дизельное топливо</t>
  </si>
  <si>
    <t>4 052,7</t>
  </si>
  <si>
    <t>4 826,5</t>
  </si>
  <si>
    <t>Из природных источников</t>
  </si>
  <si>
    <t>Бутилированная питьевая вода</t>
  </si>
  <si>
    <t>Водопотребление</t>
  </si>
  <si>
    <t>Водоотведение в поверхностные водные объекты</t>
  </si>
  <si>
    <t xml:space="preserve"> – </t>
  </si>
  <si>
    <t>Водоотведение сточных вод в городские системы канализации</t>
  </si>
  <si>
    <t>Коэффициент интенсивности выбросов парниковых газов для организации</t>
  </si>
  <si>
    <t>Общая масса образованных отходов</t>
  </si>
  <si>
    <t>I класс опасности</t>
  </si>
  <si>
    <t>II класс опасности</t>
  </si>
  <si>
    <t>III класс опасности</t>
  </si>
  <si>
    <t>IV класс опасности</t>
  </si>
  <si>
    <t>V класс опасности</t>
  </si>
  <si>
    <t>Утилизация</t>
  </si>
  <si>
    <t>Обработка</t>
  </si>
  <si>
    <t>Обезвреживание</t>
  </si>
  <si>
    <t>Захоронение</t>
  </si>
  <si>
    <t>Передано региональному оператору</t>
  </si>
  <si>
    <t>Размещение (захоронение)</t>
  </si>
  <si>
    <t>Дата-центры</t>
  </si>
  <si>
    <t>Владивосток</t>
  </si>
  <si>
    <t>Новосибирск, ЦОД</t>
  </si>
  <si>
    <t>Краснодар</t>
  </si>
  <si>
    <t>Самара</t>
  </si>
  <si>
    <t>Нижний Новгород, 4</t>
  </si>
  <si>
    <t>Нижний Новгород, 3</t>
  </si>
  <si>
    <t>Нижний Новгород, 2</t>
  </si>
  <si>
    <t>Нижний Новгород, 1</t>
  </si>
  <si>
    <t>Нижний Новгород,  ЦОД</t>
  </si>
  <si>
    <t>Москва, КЦОД</t>
  </si>
  <si>
    <t>Москва, РЦОД</t>
  </si>
  <si>
    <t>Москва, ЦОД</t>
  </si>
  <si>
    <t>GreenBush</t>
  </si>
  <si>
    <t xml:space="preserve">– </t>
  </si>
  <si>
    <t>Москва, ЦОД Авантаж</t>
  </si>
  <si>
    <t>Санкт-Петербург, модуль 1</t>
  </si>
  <si>
    <t>Санкт-Петербург, модуль 2</t>
  </si>
  <si>
    <t>ЦОД МТС Беларусь</t>
  </si>
  <si>
    <t>2023  </t>
  </si>
  <si>
    <t>·        Мужчины</t>
  </si>
  <si>
    <t>·        Женщины</t>
  </si>
  <si>
    <t>·        Москва</t>
  </si>
  <si>
    <t>·        Регионы Российской Федерации, включая Московскую область</t>
  </si>
  <si>
    <t>·        Зарубежные страны</t>
  </si>
  <si>
    <t>·        30 – 50 лет</t>
  </si>
  <si>
    <t>·        До 30</t>
  </si>
  <si>
    <t>·        Старше 50 лет</t>
  </si>
  <si>
    <t>Женщины</t>
  </si>
  <si>
    <t>Мужчины</t>
  </si>
  <si>
    <t>Москва</t>
  </si>
  <si>
    <t>Регионы Российской Федерации, включая Московскую область</t>
  </si>
  <si>
    <t>Зарубежные страны</t>
  </si>
  <si>
    <t xml:space="preserve"> Мужчины</t>
  </si>
  <si>
    <t xml:space="preserve"> Регионы Российской Федерации, включая Московскую область</t>
  </si>
  <si>
    <t xml:space="preserve"> Зарубежные страны</t>
  </si>
  <si>
    <t xml:space="preserve">до 30 лет </t>
  </si>
  <si>
    <t>30 – 50 лет</t>
  </si>
  <si>
    <t xml:space="preserve">старше 50 лет </t>
  </si>
  <si>
    <t xml:space="preserve"> Москва</t>
  </si>
  <si>
    <t xml:space="preserve">свыше 50 лет </t>
  </si>
  <si>
    <t>Из них молодые специалисты</t>
  </si>
  <si>
    <t xml:space="preserve"> до 30 лет </t>
  </si>
  <si>
    <t xml:space="preserve"> старше 50 лет </t>
  </si>
  <si>
    <t xml:space="preserve"> 30 – 50 лет</t>
  </si>
  <si>
    <t xml:space="preserve"> Женщины</t>
  </si>
  <si>
    <t>Очное внешнее обучение</t>
  </si>
  <si>
    <t>Очное внутреннее обучение</t>
  </si>
  <si>
    <t>Дистанционное обучение</t>
  </si>
  <si>
    <t>Ответственность перед сотрудниками</t>
  </si>
  <si>
    <t>Развитие цифрового общества</t>
  </si>
  <si>
    <t>Ответственное управление</t>
  </si>
  <si>
    <t>Забота об окружающей среде</t>
  </si>
  <si>
    <t>Ед. изм.</t>
  </si>
  <si>
    <t>Часть информации представлена в пределах границ автоматизированной системы HR Dashboard, которая включает в себя неполный периметр Группы МТС. Если показатель раскрыт в рамках HR Dashboard, на это будет указывать сноска, возле показателя.</t>
  </si>
  <si>
    <t>шт.</t>
  </si>
  <si>
    <t>млн. чел.</t>
  </si>
  <si>
    <t>тыс. дмх</t>
  </si>
  <si>
    <r>
      <t>·</t>
    </r>
    <r>
      <rPr>
        <sz val="10"/>
        <color theme="1"/>
        <rFont val="Times New Roman"/>
        <family val="1"/>
        <charset val="204"/>
      </rPr>
      <t xml:space="preserve">        </t>
    </r>
    <r>
      <rPr>
        <sz val="10"/>
        <color theme="1"/>
        <rFont val="MTS Text"/>
        <family val="2"/>
        <charset val="204"/>
      </rPr>
      <t>2G</t>
    </r>
  </si>
  <si>
    <r>
      <t>·</t>
    </r>
    <r>
      <rPr>
        <sz val="10"/>
        <color theme="1"/>
        <rFont val="Times New Roman"/>
        <family val="1"/>
        <charset val="204"/>
      </rPr>
      <t xml:space="preserve">        </t>
    </r>
    <r>
      <rPr>
        <sz val="10"/>
        <color theme="1"/>
        <rFont val="MTS Text"/>
        <family val="2"/>
        <charset val="204"/>
      </rPr>
      <t>3G</t>
    </r>
  </si>
  <si>
    <r>
      <t>·</t>
    </r>
    <r>
      <rPr>
        <sz val="10"/>
        <color theme="1"/>
        <rFont val="Times New Roman"/>
        <family val="1"/>
        <charset val="204"/>
      </rPr>
      <t xml:space="preserve">        </t>
    </r>
    <r>
      <rPr>
        <sz val="10"/>
        <color theme="1"/>
        <rFont val="MTS Text"/>
        <family val="2"/>
        <charset val="204"/>
      </rPr>
      <t>4G</t>
    </r>
  </si>
  <si>
    <t xml:space="preserve"> 2G</t>
  </si>
  <si>
    <t>3G</t>
  </si>
  <si>
    <t>руб.</t>
  </si>
  <si>
    <t>млрд руб.</t>
  </si>
  <si>
    <r>
      <t xml:space="preserve">Инвестиции и расходы на охрану окружающей среды, </t>
    </r>
    <r>
      <rPr>
        <b/>
        <sz val="10"/>
        <color theme="1"/>
        <rFont val="MTS Text"/>
        <family val="2"/>
        <charset val="204"/>
      </rPr>
      <t>млн руб.</t>
    </r>
  </si>
  <si>
    <t>чел.</t>
  </si>
  <si>
    <t>[9] Данные по проценту новых сотрудников среди молодых специалистов раскрыты согласно периметру автоматизированной системы HR Dashboard.</t>
  </si>
  <si>
    <t xml:space="preserve"> –</t>
  </si>
  <si>
    <t>тыс. руб.</t>
  </si>
  <si>
    <t>Содержание</t>
  </si>
  <si>
    <t>ГРУППА МТС</t>
  </si>
  <si>
    <t>Экономическая результативность</t>
  </si>
  <si>
    <t>Структура персонала Группы МТС</t>
  </si>
  <si>
    <t>Заработная плата</t>
  </si>
  <si>
    <t>Оценка результативности и развития карьеры</t>
  </si>
  <si>
    <t>Обучение сотрудников</t>
  </si>
  <si>
    <t>Воздействие на водные ресурсы</t>
  </si>
  <si>
    <t>Выбросы парниковых газов</t>
  </si>
  <si>
    <t>Управление энергоэффективностью</t>
  </si>
  <si>
    <t>Благотворительная деятельность</t>
  </si>
  <si>
    <t>Развитие сетей</t>
  </si>
  <si>
    <t>Общее количество деловых партнеров, которым были доведены до сведения антикоррупционные политики и процедуры организации (семинары для партнеров и др.)</t>
  </si>
  <si>
    <t>Охрана труда и промышленной безопасности</t>
  </si>
  <si>
    <t>Инвестиции на охрану окружающей среды</t>
  </si>
  <si>
    <t>Показатели PUE дата-центров</t>
  </si>
  <si>
    <t>Единая система комплаенс</t>
  </si>
  <si>
    <t>Управление налогами</t>
  </si>
  <si>
    <t>Финансовая помощь от государства</t>
  </si>
  <si>
    <t>Структура и объем закупок</t>
  </si>
  <si>
    <t>Состав органов управления</t>
  </si>
  <si>
    <r>
      <t xml:space="preserve">Количество волонтеров в компании, </t>
    </r>
    <r>
      <rPr>
        <b/>
        <sz val="11"/>
        <color theme="1"/>
        <rFont val="MTS Text"/>
        <family val="2"/>
        <charset val="204"/>
      </rPr>
      <t>человек</t>
    </r>
  </si>
  <si>
    <r>
      <t>Количество и тематика обращений, поступивших на Единую горячую линию Группы МТС,</t>
    </r>
    <r>
      <rPr>
        <b/>
        <sz val="11"/>
        <color theme="1"/>
        <rFont val="MTS Text"/>
        <family val="2"/>
        <charset val="204"/>
      </rPr>
      <t xml:space="preserve"> шт.</t>
    </r>
  </si>
  <si>
    <r>
      <rPr>
        <b/>
        <sz val="11"/>
        <color theme="1" tint="0.499984740745262"/>
        <rFont val="MTS Text"/>
        <family val="2"/>
        <charset val="204"/>
      </rPr>
      <t>GRI 207-4</t>
    </r>
    <r>
      <rPr>
        <sz val="11"/>
        <color rgb="FF7D7D7D"/>
        <rFont val="MTS Text"/>
        <family val="2"/>
        <charset val="204"/>
      </rPr>
      <t xml:space="preserve"> </t>
    </r>
    <r>
      <rPr>
        <sz val="11"/>
        <color theme="1"/>
        <rFont val="MTS Text"/>
        <family val="2"/>
        <charset val="204"/>
      </rPr>
      <t>Сумма выплаченного (возмещенного) налога на прибыль Группы МТС,</t>
    </r>
    <r>
      <rPr>
        <b/>
        <sz val="11"/>
        <color theme="1"/>
        <rFont val="MTS Text"/>
        <family val="2"/>
        <charset val="204"/>
      </rPr>
      <t xml:space="preserve"> тыс. руб.</t>
    </r>
  </si>
  <si>
    <r>
      <rPr>
        <b/>
        <sz val="11"/>
        <color theme="1" tint="0.499984740745262"/>
        <rFont val="MTS Text"/>
        <family val="2"/>
        <charset val="204"/>
      </rPr>
      <t>GRI 201-4</t>
    </r>
    <r>
      <rPr>
        <sz val="11"/>
        <color rgb="FF7D7D7D"/>
        <rFont val="MTS Text"/>
        <family val="2"/>
        <charset val="204"/>
      </rPr>
      <t xml:space="preserve"> </t>
    </r>
    <r>
      <rPr>
        <sz val="11"/>
        <color theme="1"/>
        <rFont val="MTS Text"/>
        <family val="2"/>
        <charset val="204"/>
      </rPr>
      <t xml:space="preserve">Финансовая помощь от государства, полученная Группой МТС, </t>
    </r>
    <r>
      <rPr>
        <b/>
        <sz val="11"/>
        <color theme="1"/>
        <rFont val="MTS Text"/>
        <family val="2"/>
        <charset val="204"/>
      </rPr>
      <t>млн руб.</t>
    </r>
  </si>
  <si>
    <r>
      <t>Общий объем закупок Группы МТС и ПАО «МТС»,</t>
    </r>
    <r>
      <rPr>
        <b/>
        <sz val="11"/>
        <color theme="1"/>
        <rFont val="MTS Text"/>
        <family val="2"/>
        <charset val="204"/>
      </rPr>
      <t xml:space="preserve"> млрд руб.</t>
    </r>
  </si>
  <si>
    <r>
      <rPr>
        <b/>
        <sz val="11"/>
        <color theme="1" tint="0.499984740745262"/>
        <rFont val="MTS Text"/>
        <family val="2"/>
        <charset val="204"/>
      </rPr>
      <t xml:space="preserve">GRI 2-6 </t>
    </r>
    <r>
      <rPr>
        <sz val="11"/>
        <color theme="1"/>
        <rFont val="MTS Text"/>
        <family val="2"/>
        <charset val="204"/>
      </rPr>
      <t>Структура закупок Группы МТС по товарным категориям,</t>
    </r>
    <r>
      <rPr>
        <b/>
        <sz val="11"/>
        <color theme="1"/>
        <rFont val="MTS Text"/>
        <family val="2"/>
        <charset val="204"/>
      </rPr>
      <t xml:space="preserve"> %</t>
    </r>
  </si>
  <si>
    <r>
      <t>Доля средних и малых предпринимателей в закупках Группы МТС,</t>
    </r>
    <r>
      <rPr>
        <b/>
        <sz val="11"/>
        <color theme="1"/>
        <rFont val="MTS Text"/>
        <family val="2"/>
        <charset val="204"/>
      </rPr>
      <t xml:space="preserve"> %</t>
    </r>
  </si>
  <si>
    <r>
      <t>Состав ESG Комитета,</t>
    </r>
    <r>
      <rPr>
        <b/>
        <sz val="11"/>
        <color theme="1"/>
        <rFont val="MTS Text"/>
        <family val="2"/>
        <charset val="204"/>
      </rPr>
      <t xml:space="preserve"> человек</t>
    </r>
  </si>
  <si>
    <r>
      <rPr>
        <b/>
        <sz val="11"/>
        <color theme="1" tint="0.499984740745262"/>
        <rFont val="MTS Text"/>
        <family val="2"/>
        <charset val="204"/>
      </rPr>
      <t>GRI 205-2</t>
    </r>
    <r>
      <rPr>
        <sz val="11"/>
        <color theme="6"/>
        <rFont val="MTS Text"/>
        <family val="2"/>
        <charset val="204"/>
      </rPr>
      <t xml:space="preserve"> </t>
    </r>
    <r>
      <rPr>
        <sz val="11"/>
        <color theme="1"/>
        <rFont val="MTS Text"/>
        <family val="2"/>
        <charset val="204"/>
      </rPr>
      <t>Работа с сотрудниками в области противодействия коррупции</t>
    </r>
  </si>
  <si>
    <t>Количество работников, охваченных системой управления ОТ</t>
  </si>
  <si>
    <t>Количество тяжелых травм, связанных с производственной деятельностью</t>
  </si>
  <si>
    <t>Закупка энергосберегающего и энергоэффективного оборудования (в том числе cветодиодного оборудования для оптимизации инженерных систем и т. д.)</t>
  </si>
  <si>
    <t>Среднесписочная численность сотрудников Группы МТС, человек</t>
  </si>
  <si>
    <t>[3] Численность сотрудников, трудоустроенных по срочному договору, снизилась в связи с уменьшением количества срочных договоров в МТС Телеком и МТС Ритейл.</t>
  </si>
  <si>
    <t>[11] Расчет производится путем деления количества новых сотрудников в разбивках по категориям на общую фактическую численность сотрудников на конец года</t>
  </si>
  <si>
    <t>Количество затраченных человеко-часов на онлайн-тренинги</t>
  </si>
  <si>
    <t>Денежная стоимость штрафов, руб.</t>
  </si>
  <si>
    <t>Количество штрафов, ед.</t>
  </si>
  <si>
    <t>случаи, за которые были понесены штрафы, ед.</t>
  </si>
  <si>
    <t>случаи, за которые были понесены неденежные санкции, ед.</t>
  </si>
  <si>
    <t>Млн мин.</t>
  </si>
  <si>
    <t>Доля населения, охваченного мобильной сетью оператора, %</t>
  </si>
  <si>
    <t>2G</t>
  </si>
  <si>
    <r>
      <t>Финансовые результаты Группы МТС,</t>
    </r>
    <r>
      <rPr>
        <b/>
        <sz val="11"/>
        <color theme="1"/>
        <rFont val="MTS Text"/>
        <family val="2"/>
        <charset val="204"/>
      </rPr>
      <t xml:space="preserve"> млрд руб.</t>
    </r>
  </si>
  <si>
    <r>
      <rPr>
        <b/>
        <sz val="11"/>
        <color theme="1" tint="0.499984740745262"/>
        <rFont val="MTS Text"/>
        <family val="2"/>
        <charset val="204"/>
      </rPr>
      <t>GRI 205-2</t>
    </r>
    <r>
      <rPr>
        <sz val="11"/>
        <color rgb="FF7D7D7D"/>
        <rFont val="MTS Text"/>
        <family val="2"/>
        <charset val="204"/>
      </rPr>
      <t xml:space="preserve"> </t>
    </r>
    <r>
      <rPr>
        <sz val="11"/>
        <color theme="1"/>
        <rFont val="MTS Text"/>
        <family val="2"/>
        <charset val="204"/>
      </rPr>
      <t>Сотрудники, до которых были донесены сведения о политики и процедурах в области противодействия коррупции</t>
    </r>
  </si>
  <si>
    <t xml:space="preserve">GRI 2-9 Доля независимых директоров в составе Совета директоров и комитетов </t>
  </si>
  <si>
    <t>Доля, %</t>
  </si>
  <si>
    <t>Количество, чел.</t>
  </si>
  <si>
    <r>
      <rPr>
        <b/>
        <sz val="11"/>
        <color theme="1" tint="0.499984740745262"/>
        <rFont val="MTS Text"/>
        <family val="2"/>
        <charset val="204"/>
      </rPr>
      <t>GRI 418-1</t>
    </r>
    <r>
      <rPr>
        <sz val="11"/>
        <color theme="6"/>
        <rFont val="MTS Text"/>
        <family val="2"/>
        <charset val="204"/>
      </rPr>
      <t xml:space="preserve"> </t>
    </r>
    <r>
      <rPr>
        <sz val="11"/>
        <color theme="1"/>
        <rFont val="MTS Text"/>
        <family val="2"/>
        <charset val="204"/>
      </rPr>
      <t>Обоснованные жалобы, касающиеся нарушений конфиденциальности клиентов и потери клиентских данных, шт.</t>
    </r>
  </si>
  <si>
    <r>
      <t xml:space="preserve"> </t>
    </r>
    <r>
      <rPr>
        <i/>
        <sz val="10"/>
        <color theme="1"/>
        <rFont val="MTS Text"/>
        <family val="2"/>
        <charset val="204"/>
      </rPr>
      <t>жалобы, полученные от сторонних лиц и обоснованные организацией</t>
    </r>
  </si>
  <si>
    <t>жалобы от регулирующих органов</t>
  </si>
  <si>
    <t>1 878,82</t>
  </si>
  <si>
    <t>1 933,16</t>
  </si>
  <si>
    <t>2 250,43</t>
  </si>
  <si>
    <t xml:space="preserve">2 859,12 </t>
  </si>
  <si>
    <t>3 363,0</t>
  </si>
  <si>
    <t xml:space="preserve">1 729,82 </t>
  </si>
  <si>
    <t xml:space="preserve">3 572,30 </t>
  </si>
  <si>
    <t>5 371 599</t>
  </si>
  <si>
    <t>Выбросы Scope 1</t>
  </si>
  <si>
    <t>Выбросы Scope 2</t>
  </si>
  <si>
    <t>Выбросы Scope 3</t>
  </si>
  <si>
    <t>Выбросы парниковых газов Scope 1,2,3</t>
  </si>
  <si>
    <t>Удельные выбросы парниковых газов Scope 1 по Группе МТС в расчете на количество сотрудников</t>
  </si>
  <si>
    <r>
      <rPr>
        <b/>
        <sz val="11"/>
        <color theme="1" tint="0.499984740745262"/>
        <rFont val="MTS Text"/>
        <family val="2"/>
        <charset val="204"/>
      </rPr>
      <t>GRI 305-4</t>
    </r>
    <r>
      <rPr>
        <sz val="11"/>
        <color rgb="FF7D7D7D"/>
        <rFont val="MTS Text"/>
        <family val="2"/>
        <charset val="204"/>
      </rPr>
      <t xml:space="preserve"> </t>
    </r>
    <r>
      <rPr>
        <sz val="11"/>
        <color theme="1"/>
        <rFont val="MTS Text"/>
        <family val="2"/>
        <charset val="204"/>
      </rPr>
      <t>Удельные выбросы парниковых газов охвата 1 по Группе МТС,</t>
    </r>
    <r>
      <rPr>
        <b/>
        <sz val="11"/>
        <color theme="1"/>
        <rFont val="MTS Text"/>
        <family val="2"/>
        <charset val="204"/>
      </rPr>
      <t xml:space="preserve"> т CO2-экв. / человек</t>
    </r>
  </si>
  <si>
    <t>Из инженерных систем водоканала</t>
  </si>
  <si>
    <t>GRI 2-7 Структура персонала Группы МТС в разбивке по типу договора о найме и занятости и полу, человек</t>
  </si>
  <si>
    <t>Иные нарушения</t>
  </si>
  <si>
    <t>Специальный Комитет по направлению Финтех</t>
  </si>
  <si>
    <t>Показатели PUE дата-центров в Группе МТС</t>
  </si>
  <si>
    <t xml:space="preserve">Абсолютные значения выбросов Scope 1, 2 и 3, тонны CO2-экв. </t>
  </si>
  <si>
    <r>
      <t xml:space="preserve">Численность сотрудников, трудоустроенных по </t>
    </r>
    <r>
      <rPr>
        <b/>
        <u/>
        <sz val="10"/>
        <color theme="1"/>
        <rFont val="MTS Text"/>
        <family val="2"/>
      </rPr>
      <t>бессрочному</t>
    </r>
    <r>
      <rPr>
        <b/>
        <sz val="10"/>
        <color theme="1"/>
        <rFont val="MTS Text"/>
        <family val="2"/>
      </rPr>
      <t xml:space="preserve"> договору</t>
    </r>
  </si>
  <si>
    <r>
      <t xml:space="preserve">Численность сотрудников, трудоустроенных по </t>
    </r>
    <r>
      <rPr>
        <b/>
        <u/>
        <sz val="10"/>
        <color theme="1"/>
        <rFont val="MTS Text"/>
        <family val="2"/>
      </rPr>
      <t>срочному</t>
    </r>
    <r>
      <rPr>
        <b/>
        <sz val="10"/>
        <color theme="1"/>
        <rFont val="MTS Text"/>
        <family val="2"/>
      </rPr>
      <t xml:space="preserve"> договору</t>
    </r>
  </si>
  <si>
    <r>
      <t xml:space="preserve">Численность сотрудников, трудоустроенных на </t>
    </r>
    <r>
      <rPr>
        <b/>
        <u/>
        <sz val="10"/>
        <color theme="1"/>
        <rFont val="MTS Text"/>
        <family val="2"/>
      </rPr>
      <t>полную</t>
    </r>
    <r>
      <rPr>
        <b/>
        <sz val="10"/>
        <color theme="1"/>
        <rFont val="MTS Text"/>
        <family val="2"/>
      </rPr>
      <t xml:space="preserve"> занятость</t>
    </r>
  </si>
  <si>
    <r>
      <t xml:space="preserve">Численность сотрудников, трудоустроенных на </t>
    </r>
    <r>
      <rPr>
        <b/>
        <u/>
        <sz val="10"/>
        <color theme="1"/>
        <rFont val="MTS Text"/>
        <family val="2"/>
      </rPr>
      <t>частичную</t>
    </r>
    <r>
      <rPr>
        <b/>
        <sz val="10"/>
        <color theme="1"/>
        <rFont val="MTS Text"/>
        <family val="2"/>
      </rPr>
      <t xml:space="preserve"> занятость</t>
    </r>
  </si>
  <si>
    <r>
      <rPr>
        <b/>
        <sz val="11"/>
        <color theme="1" tint="0.499984740745262"/>
        <rFont val="MTS Text"/>
        <family val="2"/>
      </rPr>
      <t>GRI 2-8</t>
    </r>
    <r>
      <rPr>
        <sz val="11"/>
        <color rgb="FF7D7D7D"/>
        <rFont val="MTS Text"/>
        <family val="2"/>
      </rPr>
      <t xml:space="preserve"> </t>
    </r>
    <r>
      <rPr>
        <sz val="11"/>
        <color theme="1"/>
        <rFont val="MTS Text"/>
        <family val="2"/>
      </rPr>
      <t xml:space="preserve">Численность внештатных сотрудников Группы МТС, </t>
    </r>
    <r>
      <rPr>
        <b/>
        <sz val="11"/>
        <color theme="1"/>
        <rFont val="MTS Text"/>
        <family val="2"/>
      </rPr>
      <t xml:space="preserve">человек </t>
    </r>
  </si>
  <si>
    <r>
      <t>Всего</t>
    </r>
    <r>
      <rPr>
        <i/>
        <sz val="10"/>
        <color theme="1"/>
        <rFont val="MTS Text"/>
        <family val="2"/>
      </rPr>
      <t xml:space="preserve"> / В разбивке по полу</t>
    </r>
  </si>
  <si>
    <r>
      <t>Всего</t>
    </r>
    <r>
      <rPr>
        <i/>
        <sz val="10"/>
        <color theme="1"/>
        <rFont val="MTS Text"/>
        <family val="2"/>
      </rPr>
      <t xml:space="preserve"> / В разбивке по возрасту</t>
    </r>
  </si>
  <si>
    <r>
      <t>Всего</t>
    </r>
    <r>
      <rPr>
        <i/>
        <sz val="10"/>
        <color theme="1"/>
        <rFont val="MTS Text"/>
        <family val="2"/>
      </rPr>
      <t xml:space="preserve"> / В разбивке по категориям персонала</t>
    </r>
  </si>
  <si>
    <r>
      <rPr>
        <b/>
        <sz val="11"/>
        <color rgb="FF7D7D7D"/>
        <rFont val="MTS Text"/>
        <family val="2"/>
      </rPr>
      <t>GRI 401-1</t>
    </r>
    <r>
      <rPr>
        <sz val="11"/>
        <color rgb="FF7D7D7D"/>
        <rFont val="MTS Text"/>
        <family val="2"/>
      </rPr>
      <t xml:space="preserve"> </t>
    </r>
    <r>
      <rPr>
        <sz val="11"/>
        <color theme="1"/>
        <rFont val="MTS Text"/>
        <family val="2"/>
      </rPr>
      <t xml:space="preserve">Количество выбывших сотрудников Группы МТС по категориям, </t>
    </r>
    <r>
      <rPr>
        <b/>
        <sz val="11"/>
        <color theme="1"/>
        <rFont val="MTS Text"/>
        <family val="2"/>
      </rPr>
      <t>человек</t>
    </r>
  </si>
  <si>
    <r>
      <rPr>
        <b/>
        <sz val="11"/>
        <color theme="1" tint="0.499984740745262"/>
        <rFont val="MTS Text"/>
        <family val="2"/>
      </rPr>
      <t>GRI 2-30</t>
    </r>
    <r>
      <rPr>
        <sz val="11"/>
        <color rgb="FF7D7D7D"/>
        <rFont val="MTS Text"/>
        <family val="2"/>
      </rPr>
      <t xml:space="preserve"> </t>
    </r>
    <r>
      <rPr>
        <sz val="11"/>
        <rFont val="MTS Text"/>
        <family val="2"/>
      </rPr>
      <t xml:space="preserve">Количество сотрудников, охваченных коллективными договорами в Группе МТС, </t>
    </r>
    <r>
      <rPr>
        <b/>
        <sz val="11"/>
        <rFont val="MTS Text"/>
        <family val="2"/>
      </rPr>
      <t>человек</t>
    </r>
  </si>
  <si>
    <r>
      <rPr>
        <b/>
        <sz val="11"/>
        <color theme="1" tint="0.499984740745262"/>
        <rFont val="MTS Text"/>
        <family val="2"/>
      </rPr>
      <t>GRI 405-2</t>
    </r>
    <r>
      <rPr>
        <sz val="11"/>
        <color theme="6"/>
        <rFont val="MTS Text"/>
        <family val="2"/>
      </rPr>
      <t xml:space="preserve"> </t>
    </r>
    <r>
      <rPr>
        <sz val="11"/>
        <color theme="1"/>
        <rFont val="MTS Text"/>
        <family val="2"/>
      </rPr>
      <t>Соотношение базового оклада мужчин и женщин по Группе МТС</t>
    </r>
    <r>
      <rPr>
        <b/>
        <sz val="11"/>
        <color theme="1"/>
        <rFont val="MTS Text"/>
        <family val="2"/>
      </rPr>
      <t>, руб.</t>
    </r>
  </si>
  <si>
    <r>
      <rPr>
        <b/>
        <sz val="11"/>
        <color theme="1" tint="0.499984740745262"/>
        <rFont val="MTS Text"/>
        <family val="2"/>
      </rPr>
      <t>GRI 2-27</t>
    </r>
    <r>
      <rPr>
        <sz val="11"/>
        <color theme="6"/>
        <rFont val="MTS Text"/>
        <family val="2"/>
      </rPr>
      <t xml:space="preserve"> </t>
    </r>
    <r>
      <rPr>
        <sz val="11"/>
        <color theme="1"/>
        <rFont val="MTS Text"/>
        <family val="2"/>
      </rPr>
      <t>Случаи наложения штрафов за несоблюдение законов и нормативных актов в сфере трудового законодательства по Группе МТС</t>
    </r>
  </si>
  <si>
    <r>
      <t>Общее количество и денежную стоимость штрафов за случаи несоблюдения законов и нормативных актов в сфере трудового законодательства:</t>
    </r>
    <r>
      <rPr>
        <b/>
        <sz val="10"/>
        <color theme="1"/>
        <rFont val="MTS Text"/>
        <family val="2"/>
      </rPr>
      <t xml:space="preserve"> </t>
    </r>
  </si>
  <si>
    <r>
      <rPr>
        <b/>
        <sz val="11"/>
        <color theme="1" tint="0.499984740745262"/>
        <rFont val="MTS Text"/>
        <family val="2"/>
      </rPr>
      <t>GRI 403-8</t>
    </r>
    <r>
      <rPr>
        <sz val="11"/>
        <color theme="1"/>
        <rFont val="MTS Text"/>
        <family val="2"/>
      </rPr>
      <t xml:space="preserve"> Количество работников Группы, охваченных СУОТ по Группе МТС, </t>
    </r>
    <r>
      <rPr>
        <b/>
        <sz val="11"/>
        <color theme="1"/>
        <rFont val="MTS Text"/>
        <family val="2"/>
      </rPr>
      <t>%</t>
    </r>
  </si>
  <si>
    <r>
      <rPr>
        <b/>
        <sz val="11"/>
        <color theme="1" tint="0.499984740745262"/>
        <rFont val="MTS Text"/>
        <family val="2"/>
      </rPr>
      <t xml:space="preserve">GRI 2-27 </t>
    </r>
    <r>
      <rPr>
        <sz val="11"/>
        <color theme="1"/>
        <rFont val="MTS Text"/>
        <family val="2"/>
      </rPr>
      <t>Расходы и штрафные санкции в области промышленной безопасности и охраны труда</t>
    </r>
  </si>
  <si>
    <r>
      <rPr>
        <b/>
        <sz val="11"/>
        <color theme="1" tint="0.499984740745262"/>
        <rFont val="MTS Text"/>
        <family val="2"/>
      </rPr>
      <t xml:space="preserve">GRI 403-5 </t>
    </r>
    <r>
      <rPr>
        <sz val="11"/>
        <color theme="1"/>
        <rFont val="MTS Text"/>
        <family val="2"/>
      </rPr>
      <t xml:space="preserve">Количество сотрудников, прошедших обучение в области охраны труда, </t>
    </r>
    <r>
      <rPr>
        <b/>
        <sz val="11"/>
        <color theme="1"/>
        <rFont val="MTS Text"/>
        <family val="2"/>
      </rPr>
      <t>человек</t>
    </r>
  </si>
  <si>
    <r>
      <rPr>
        <b/>
        <sz val="11"/>
        <color theme="1" tint="0.499984740745262"/>
        <rFont val="MTS Text"/>
        <family val="2"/>
      </rPr>
      <t xml:space="preserve">GRI 403-6 </t>
    </r>
    <r>
      <rPr>
        <sz val="11"/>
        <color theme="1"/>
        <rFont val="MTS Text"/>
        <family val="2"/>
      </rPr>
      <t xml:space="preserve">Затраты Группы МТС на мероприятия по охране труда и дополнительное медицинское страхование, </t>
    </r>
    <r>
      <rPr>
        <b/>
        <sz val="11"/>
        <color theme="1"/>
        <rFont val="MTS Text"/>
        <family val="2"/>
      </rPr>
      <t>млн руб.</t>
    </r>
  </si>
  <si>
    <r>
      <rPr>
        <b/>
        <sz val="11"/>
        <color theme="1" tint="0.499984740745262"/>
        <rFont val="MTS Text"/>
        <family val="2"/>
      </rPr>
      <t>GRI 403-9</t>
    </r>
    <r>
      <rPr>
        <sz val="11"/>
        <color rgb="FF7D7D7D"/>
        <rFont val="MTS Text"/>
        <family val="2"/>
      </rPr>
      <t xml:space="preserve"> </t>
    </r>
    <r>
      <rPr>
        <sz val="11"/>
        <color theme="1"/>
        <rFont val="MTS Text"/>
        <family val="2"/>
      </rPr>
      <t>Показатели травматизма работников Группы</t>
    </r>
  </si>
  <si>
    <r>
      <rPr>
        <b/>
        <sz val="11"/>
        <color theme="1" tint="0.499984740745262"/>
        <rFont val="MTS Text"/>
        <family val="2"/>
      </rPr>
      <t>GRI 403-9</t>
    </r>
    <r>
      <rPr>
        <sz val="11"/>
        <color rgb="FF7D7D7D"/>
        <rFont val="MTS Text"/>
        <family val="2"/>
      </rPr>
      <t xml:space="preserve"> </t>
    </r>
    <r>
      <rPr>
        <sz val="11"/>
        <color theme="1"/>
        <rFont val="MTS Text"/>
        <family val="2"/>
      </rPr>
      <t>Показатели травматизма работников ПАО «МТС»</t>
    </r>
  </si>
  <si>
    <r>
      <rPr>
        <b/>
        <sz val="11"/>
        <color theme="1" tint="0.499984740745262"/>
        <rFont val="MTS Text"/>
        <family val="2"/>
      </rPr>
      <t xml:space="preserve">GRI 403-9 </t>
    </r>
    <r>
      <rPr>
        <sz val="11"/>
        <color theme="1"/>
        <rFont val="MTS Text"/>
        <family val="2"/>
      </rPr>
      <t>Показатели травматизма ПАО «МГТС»</t>
    </r>
  </si>
  <si>
    <r>
      <rPr>
        <b/>
        <sz val="11"/>
        <color theme="1" tint="0.499984740745262"/>
        <rFont val="MTS Text"/>
        <family val="2"/>
      </rPr>
      <t>GRI 403-9</t>
    </r>
    <r>
      <rPr>
        <sz val="11"/>
        <color rgb="FF7D7D7D"/>
        <rFont val="MTS Text"/>
        <family val="2"/>
      </rPr>
      <t xml:space="preserve"> </t>
    </r>
    <r>
      <rPr>
        <sz val="11"/>
        <color theme="1"/>
        <rFont val="MTS Text"/>
        <family val="2"/>
      </rPr>
      <t>Показатели травматизма МТС Ритейл</t>
    </r>
  </si>
  <si>
    <r>
      <rPr>
        <b/>
        <sz val="11"/>
        <color theme="1" tint="0.499984740745262"/>
        <rFont val="MTS Text"/>
        <family val="2"/>
      </rPr>
      <t>GRI 403-9</t>
    </r>
    <r>
      <rPr>
        <sz val="11"/>
        <color theme="1" tint="0.499984740745262"/>
        <rFont val="MTS Text"/>
        <family val="2"/>
      </rPr>
      <t xml:space="preserve"> </t>
    </r>
    <r>
      <rPr>
        <sz val="11"/>
        <color theme="1"/>
        <rFont val="MTS Text"/>
        <family val="2"/>
      </rPr>
      <t>Показатели травматизма ООО «МТС Диджитал»</t>
    </r>
  </si>
  <si>
    <r>
      <t xml:space="preserve">Общие затраты на персонал по Группе МТС, </t>
    </r>
    <r>
      <rPr>
        <b/>
        <sz val="11"/>
        <color theme="1"/>
        <rFont val="MTS Text"/>
        <family val="2"/>
      </rPr>
      <t>млрд руб.</t>
    </r>
  </si>
  <si>
    <r>
      <t>Всего</t>
    </r>
    <r>
      <rPr>
        <i/>
        <sz val="10"/>
        <color theme="1"/>
        <rFont val="MTS Text"/>
        <family val="2"/>
      </rPr>
      <t xml:space="preserve"> / В разбивке по полу:</t>
    </r>
  </si>
  <si>
    <r>
      <t xml:space="preserve">Процент сотрудников Группы МТС, работавших удаленно, </t>
    </r>
    <r>
      <rPr>
        <b/>
        <sz val="11"/>
        <color theme="1"/>
        <rFont val="MTS Text"/>
        <family val="2"/>
      </rPr>
      <t>%</t>
    </r>
  </si>
  <si>
    <r>
      <t xml:space="preserve">Количество сотрудников Группы МТС, работавших удаленно, </t>
    </r>
    <r>
      <rPr>
        <b/>
        <sz val="11"/>
        <color theme="1"/>
        <rFont val="MTS Text"/>
        <family val="2"/>
      </rPr>
      <t>человек</t>
    </r>
  </si>
  <si>
    <r>
      <t>Количество образовательных человеко-курсов в год по Группе,</t>
    </r>
    <r>
      <rPr>
        <b/>
        <sz val="11"/>
        <color theme="1"/>
        <rFont val="MTS Text"/>
        <family val="2"/>
      </rPr>
      <t xml:space="preserve"> человеко-курсы</t>
    </r>
  </si>
  <si>
    <r>
      <rPr>
        <b/>
        <sz val="11"/>
        <color theme="1" tint="0.499984740745262"/>
        <rFont val="MTS Text"/>
        <family val="2"/>
      </rPr>
      <t>GRI 404-2</t>
    </r>
    <r>
      <rPr>
        <sz val="11"/>
        <color rgb="FF7D7D7D"/>
        <rFont val="MTS Text"/>
        <family val="2"/>
      </rPr>
      <t xml:space="preserve"> </t>
    </r>
    <r>
      <rPr>
        <sz val="11"/>
        <color theme="1"/>
        <rFont val="MTS Text"/>
        <family val="2"/>
      </rPr>
      <t>Результаты обучения сотрудников на платформе Корпоративного университета по Группе</t>
    </r>
  </si>
  <si>
    <r>
      <t xml:space="preserve">Расходы на обучение сотрудников Группы МТС, </t>
    </r>
    <r>
      <rPr>
        <b/>
        <sz val="11"/>
        <color theme="1"/>
        <rFont val="MTS Text"/>
        <family val="2"/>
      </rPr>
      <t>млн руб.</t>
    </r>
  </si>
  <si>
    <t xml:space="preserve"> </t>
  </si>
  <si>
    <t>Льготы</t>
  </si>
  <si>
    <t>Данные по Республике Беларусь</t>
  </si>
  <si>
    <t>Новосибирск, МЦОД 1</t>
  </si>
  <si>
    <t>Новосибирск, МЦОД 2</t>
  </si>
  <si>
    <t>Санкт-Петербург, модуль 4</t>
  </si>
  <si>
    <t xml:space="preserve">[1] Данные о фактической численности сотрудников являются данными об экономически активной численности сотрудников на конец отчетного периода и не включают данные о внештатных сотрудниках (стажерах, сотрудниках, находящихся в декретном отпуске, работниках по совместительству). </t>
  </si>
  <si>
    <r>
      <rPr>
        <b/>
        <sz val="11"/>
        <color theme="1" tint="0.499984740745262"/>
        <rFont val="MTS Text"/>
        <family val="2"/>
        <charset val="204"/>
      </rPr>
      <t xml:space="preserve">TC-TL-000.A, TC-TL-000.B, TC-TL-000.C, TC-TL-000.D </t>
    </r>
    <r>
      <rPr>
        <sz val="11"/>
        <color theme="1"/>
        <rFont val="MTS Text"/>
        <family val="2"/>
        <charset val="204"/>
      </rPr>
      <t>Результаты развития сетей ПАО «МТС» в 2024 году</t>
    </r>
  </si>
  <si>
    <t>Объем трафика с 2021 по 2024 год</t>
  </si>
  <si>
    <t>vCPU:9 657</t>
  </si>
  <si>
    <t>vRam: 28 636</t>
  </si>
  <si>
    <t>Дисковое пространство:622 102</t>
  </si>
  <si>
    <t>;</t>
  </si>
  <si>
    <t>ESG DATABOOK 2024</t>
  </si>
  <si>
    <r>
      <rPr>
        <b/>
        <sz val="11"/>
        <color rgb="FF7D7D7D"/>
        <rFont val="MTS Text"/>
        <charset val="204"/>
      </rPr>
      <t>GRI 306-4, GRI 306-5</t>
    </r>
    <r>
      <rPr>
        <sz val="11"/>
        <color rgb="FF7D7D7D"/>
        <rFont val="MTS Text"/>
        <charset val="204"/>
      </rPr>
      <t xml:space="preserve"> </t>
    </r>
    <r>
      <rPr>
        <sz val="11"/>
        <rFont val="MTS Text"/>
        <charset val="204"/>
      </rPr>
      <t xml:space="preserve">Масса опасных отходов (отходы I-III классов опасности) в Группе МТС, в разбивке по способам обращения, т  </t>
    </r>
  </si>
  <si>
    <r>
      <rPr>
        <b/>
        <sz val="11"/>
        <color rgb="FF7D7D7D"/>
        <rFont val="MTS Text"/>
        <charset val="204"/>
      </rPr>
      <t>GRI 306-4, GRI 306-5</t>
    </r>
    <r>
      <rPr>
        <sz val="11"/>
        <color rgb="FF7D7D7D"/>
        <rFont val="MTS Text"/>
        <charset val="204"/>
      </rPr>
      <t xml:space="preserve"> </t>
    </r>
    <r>
      <rPr>
        <sz val="11"/>
        <rFont val="MTS Text"/>
        <charset val="204"/>
      </rPr>
      <t xml:space="preserve">Масса неопасных отходов (отходы IV-V классов опасности) в Группе МТС в разбивке по способам обращения , т </t>
    </r>
  </si>
  <si>
    <t>[2] Данные по численности сотрудников устроенных по бессрочному договору в зарубежных странах в 2023 и 2024 годах представлены без учета данных по МТС в республике Армения.</t>
  </si>
  <si>
    <t>[4] Данные по численности сотрудников устроенных по срочному договору в зарубежных странах в 2023 и 2024 годах представлены без учета данных по МТС в республике Армения.</t>
  </si>
  <si>
    <t>[8] Численность внештатных сотрудников в 2023 году снизилась в связи с уменьшением численности сотрудников, работающих на условиях ГПХ в ПАО «МТС».</t>
  </si>
  <si>
    <t>[6] Численность сотрудников, трудоустроенных на частичную занятость, увеличилась в 2023 году в связи с ростом количества частично занятых в МТС Финтех, ЧОО ГОС, Экси-банке.</t>
  </si>
  <si>
    <t>[7] Данные по численности сотрудников, трудоустроенных на частичную занятость в зарубежных странах в 2023 и 2024 годах представлены без учета данных по МТС в республике Армения.</t>
  </si>
  <si>
    <t>[5] Данные по численности сотрудников, трудоустроенных на полную занятость в зарубежных странах в 2023 и 2024 годах представлены без учета данных по МТС в республике Армения.</t>
  </si>
  <si>
    <t>[10] Численность молодых специалистов в 2023 году увеличилась в связи с наймом большого количества молодых специалистов в МТС Ритейл и ПАО «МТС».</t>
  </si>
  <si>
    <t>Утилизация отходов</t>
  </si>
  <si>
    <t>62 [2]</t>
  </si>
  <si>
    <t>1685 [3]</t>
  </si>
  <si>
    <t>0 [4]</t>
  </si>
  <si>
    <t>61 [5]</t>
  </si>
  <si>
    <t>2479 [6]</t>
  </si>
  <si>
    <t>1 [7]</t>
  </si>
  <si>
    <t>1761 [8]</t>
  </si>
  <si>
    <r>
      <rPr>
        <b/>
        <sz val="11"/>
        <color theme="1" tint="0.499984740745262"/>
        <rFont val="MTS Text"/>
        <family val="2"/>
      </rPr>
      <t>GRI 401-1</t>
    </r>
    <r>
      <rPr>
        <sz val="11"/>
        <color rgb="FF7D7D7D"/>
        <rFont val="MTS Text"/>
        <family val="2"/>
      </rPr>
      <t xml:space="preserve"> </t>
    </r>
    <r>
      <rPr>
        <sz val="11"/>
        <color theme="1"/>
        <rFont val="MTS Text"/>
        <family val="2"/>
      </rPr>
      <t xml:space="preserve">Количество новых сотрудников Группы МТС по категориям, </t>
    </r>
    <r>
      <rPr>
        <b/>
        <sz val="11"/>
        <color theme="1"/>
        <rFont val="MTS Text"/>
        <family val="2"/>
      </rPr>
      <t>человек</t>
    </r>
    <r>
      <rPr>
        <sz val="11"/>
        <color rgb="FF7D7D7D"/>
        <rFont val="MTS Text"/>
        <family val="2"/>
      </rPr>
      <t xml:space="preserve"> [9]</t>
    </r>
  </si>
  <si>
    <r>
      <t xml:space="preserve">GRI 401-1 </t>
    </r>
    <r>
      <rPr>
        <sz val="11"/>
        <rFont val="MTS Text"/>
        <charset val="204"/>
      </rPr>
      <t>Процент новых сотрудников Группы МТС по категориям от общей численности, %</t>
    </r>
    <r>
      <rPr>
        <b/>
        <sz val="11"/>
        <color rgb="FF7D7D7D"/>
        <rFont val="MTS Text"/>
        <charset val="204"/>
      </rPr>
      <t xml:space="preserve"> [11]</t>
    </r>
  </si>
  <si>
    <t>Коэффициент частоты травм с временной потерей трудоспособности (LTIFR) [42]</t>
  </si>
  <si>
    <t>Коэффициент частоты травм с временной потерей трудоспособности (LTIFR) [43]</t>
  </si>
  <si>
    <t>1039 [10]</t>
  </si>
  <si>
    <t>0.20</t>
  </si>
  <si>
    <t>2024 [32]</t>
  </si>
  <si>
    <r>
      <t xml:space="preserve">GRI 403-2 </t>
    </r>
    <r>
      <rPr>
        <sz val="11"/>
        <rFont val="MTS Text"/>
        <charset val="204"/>
      </rPr>
      <t>Информация о результатах специальной оценки условий труда, количество рабочих мест</t>
    </r>
    <r>
      <rPr>
        <b/>
        <sz val="11"/>
        <color rgb="FF7D7D7D"/>
        <rFont val="MTS Text"/>
        <charset val="204"/>
      </rPr>
      <t xml:space="preserve"> </t>
    </r>
  </si>
  <si>
    <t xml:space="preserve">Программа «Кафетерий льгот» </t>
  </si>
  <si>
    <t xml:space="preserve">Группа МТС </t>
  </si>
  <si>
    <t>Утилизация батареек [72]</t>
  </si>
  <si>
    <r>
      <rPr>
        <b/>
        <sz val="11"/>
        <color theme="1" tint="0.499984740745262"/>
        <rFont val="MTS Text"/>
        <family val="2"/>
        <charset val="204"/>
      </rPr>
      <t xml:space="preserve">GRI 302-4 </t>
    </r>
    <r>
      <rPr>
        <sz val="11"/>
        <color theme="1"/>
        <rFont val="MTS Text"/>
        <family val="2"/>
        <charset val="204"/>
      </rPr>
      <t xml:space="preserve">Экономия электроэнергии в результате мероприятий по повышению энергоэффективности в ПАО «МТС» и МГТС, </t>
    </r>
    <r>
      <rPr>
        <b/>
        <sz val="11"/>
        <color theme="1"/>
        <rFont val="MTS Text"/>
        <family val="2"/>
        <charset val="204"/>
      </rPr>
      <t>ГДж</t>
    </r>
  </si>
  <si>
    <t>ПАО "МТС"</t>
  </si>
  <si>
    <r>
      <rPr>
        <b/>
        <sz val="11"/>
        <color theme="1" tint="0.499984740745262"/>
        <rFont val="MTS Text"/>
        <family val="2"/>
        <charset val="204"/>
      </rPr>
      <t>GRI 302-4</t>
    </r>
    <r>
      <rPr>
        <sz val="11"/>
        <color rgb="FF7D7D7D"/>
        <rFont val="MTS Text"/>
        <family val="2"/>
        <charset val="204"/>
      </rPr>
      <t xml:space="preserve"> </t>
    </r>
    <r>
      <rPr>
        <sz val="11"/>
        <color theme="1"/>
        <rFont val="MTS Text"/>
        <family val="2"/>
        <charset val="204"/>
      </rPr>
      <t xml:space="preserve">Экономия электроэнергии в результате мероприятий по повышению энергоэффективности в ПАО «МТС» и МГТС, </t>
    </r>
    <r>
      <rPr>
        <b/>
        <sz val="11"/>
        <color theme="1"/>
        <rFont val="MTS Text"/>
        <family val="2"/>
        <charset val="204"/>
      </rPr>
      <t>кВт • ч</t>
    </r>
  </si>
  <si>
    <t>собственная генерация:</t>
  </si>
  <si>
    <t>кВт • ч</t>
  </si>
  <si>
    <t>2 193,68</t>
  </si>
  <si>
    <t>43 222,57</t>
  </si>
  <si>
    <t>204,04 </t>
  </si>
  <si>
    <t>собственная генерация электроэнергии из ВИЭ</t>
  </si>
  <si>
    <t>собственная генерация электроэнергии из ДГУ</t>
  </si>
  <si>
    <t xml:space="preserve">Коэффициента частоты травм с временной потерей трудоспособности </t>
  </si>
  <si>
    <t>Объявленные дивиденды ПАО «МТС»</t>
  </si>
  <si>
    <t>Объявленные дивиденды, всего</t>
  </si>
  <si>
    <t>млрд мин.</t>
  </si>
  <si>
    <t>ТБ</t>
  </si>
  <si>
    <t xml:space="preserve">Общее потребление энергии в организации </t>
  </si>
  <si>
    <t xml:space="preserve">Нарушения в области охраны окружающей среды </t>
  </si>
  <si>
    <t>Корпоративный транспорт</t>
  </si>
  <si>
    <r>
      <rPr>
        <b/>
        <sz val="11"/>
        <color theme="1" tint="0.499984740745262"/>
        <rFont val="MTS Text"/>
        <family val="2"/>
      </rPr>
      <t>GRI 404-3</t>
    </r>
    <r>
      <rPr>
        <sz val="11"/>
        <color theme="1" tint="0.499984740745262"/>
        <rFont val="MTS Text"/>
        <family val="2"/>
      </rPr>
      <t xml:space="preserve"> </t>
    </r>
    <r>
      <rPr>
        <sz val="11"/>
        <color theme="1"/>
        <rFont val="MTS Text"/>
        <family val="2"/>
      </rPr>
      <t>Доля сотрудников, прошедших периодическую оценку результативности/эффективности и развития карьеры по Группе,</t>
    </r>
    <r>
      <rPr>
        <b/>
        <sz val="11"/>
        <color theme="1"/>
        <rFont val="MTS Text"/>
        <family val="2"/>
      </rPr>
      <t xml:space="preserve"> %</t>
    </r>
  </si>
  <si>
    <r>
      <rPr>
        <b/>
        <sz val="11"/>
        <color rgb="FF7D7D7D"/>
        <rFont val="MTS Text"/>
        <charset val="204"/>
      </rPr>
      <t>GRI 401-1</t>
    </r>
    <r>
      <rPr>
        <sz val="11"/>
        <color rgb="FF7D7D7D"/>
        <rFont val="MTS Text"/>
        <family val="2"/>
      </rPr>
      <t xml:space="preserve"> </t>
    </r>
    <r>
      <rPr>
        <sz val="11"/>
        <rFont val="MTS Text"/>
        <charset val="204"/>
      </rPr>
      <t>Добровольная текучесть кадров по Группе МТС, %</t>
    </r>
    <r>
      <rPr>
        <sz val="11"/>
        <color rgb="FF7D7D7D"/>
        <rFont val="MTS Text"/>
        <charset val="204"/>
      </rPr>
      <t xml:space="preserve"> [12]</t>
    </r>
  </si>
  <si>
    <t>[13] Данные, представленные в таблице, отличаются от данных, опубликованных в Отчете об устойчивом развитии за 2022 год в связи с уточнением подхода к расчету данного показателя.</t>
  </si>
  <si>
    <r>
      <rPr>
        <b/>
        <sz val="11"/>
        <color theme="1" tint="0.499984740745262"/>
        <rFont val="MTS Text"/>
        <family val="2"/>
      </rPr>
      <t>TC-IM-330a.2, TC-SI-330a.2</t>
    </r>
    <r>
      <rPr>
        <sz val="11"/>
        <color theme="1"/>
        <rFont val="MTS Text"/>
        <family val="2"/>
      </rPr>
      <t xml:space="preserve"> Удовлетворенность, вовлеченность и лояльность персонала по Группе МТС, </t>
    </r>
    <r>
      <rPr>
        <b/>
        <sz val="11"/>
        <color theme="1"/>
        <rFont val="MTS Text"/>
        <family val="2"/>
      </rPr>
      <t>%</t>
    </r>
    <r>
      <rPr>
        <sz val="11"/>
        <color rgb="FF7D7D7D"/>
        <rFont val="MTS Text"/>
        <family val="2"/>
      </rPr>
      <t xml:space="preserve"> [13]</t>
    </r>
  </si>
  <si>
    <r>
      <rPr>
        <b/>
        <sz val="11"/>
        <color rgb="FF7D7D7D"/>
        <rFont val="MTS Text"/>
        <charset val="204"/>
      </rPr>
      <t>GRI 2-7</t>
    </r>
    <r>
      <rPr>
        <sz val="11"/>
        <color rgb="FF7D7D7D"/>
        <rFont val="MTS Text"/>
        <family val="2"/>
      </rPr>
      <t xml:space="preserve"> </t>
    </r>
    <r>
      <rPr>
        <sz val="11"/>
        <rFont val="MTS Text"/>
        <charset val="204"/>
      </rPr>
      <t>Фактическая численность сотрудников Группы МТС в разбивке по полу, возрасту и региону, человек</t>
    </r>
    <r>
      <rPr>
        <sz val="11"/>
        <color rgb="FF7D7D7D"/>
        <rFont val="MTS Text"/>
        <charset val="204"/>
      </rPr>
      <t xml:space="preserve"> [14]</t>
    </r>
  </si>
  <si>
    <t>В разбивке по возрасту [15]</t>
  </si>
  <si>
    <t>62 [16]</t>
  </si>
  <si>
    <t>[14] Данные о фактической численности сотрудников являются данными об экономически активной численности сотрудников. на конец отчетного периода и не включают данные о внештатных сотрудниках (стажерах, сотрудниках, находящихся в декретном отпуске, работниках по совместительству).</t>
  </si>
  <si>
    <t>[15] Данные о фактической численности в разбивке по возрасту раскрыты согласно периметру автоматизированной системы HR Dashboard.</t>
  </si>
  <si>
    <t>[26] Данные по фактической численности сотрудников в зарубежных странах в 2023 и 2024 годах представлены без учета данных по МТС в республике Армения.</t>
  </si>
  <si>
    <r>
      <rPr>
        <b/>
        <sz val="11"/>
        <color rgb="FF7D7D7D"/>
        <rFont val="MTS Text"/>
        <charset val="204"/>
      </rPr>
      <t>GRI 405-1</t>
    </r>
    <r>
      <rPr>
        <sz val="11"/>
        <color rgb="FF7D7D7D"/>
        <rFont val="MTS Text"/>
        <charset val="204"/>
      </rPr>
      <t xml:space="preserve"> </t>
    </r>
    <r>
      <rPr>
        <sz val="11"/>
        <rFont val="MTS Text"/>
        <charset val="204"/>
      </rPr>
      <t>Структура персонала Группы МТС в разбивке по категории персонала, полу и возрасту, человек</t>
    </r>
    <r>
      <rPr>
        <sz val="11"/>
        <color rgb="FF7D7D7D"/>
        <rFont val="MTS Text"/>
        <charset val="204"/>
      </rPr>
      <t xml:space="preserve"> [17]</t>
    </r>
  </si>
  <si>
    <t>[17] Данные о структуре персонала раскрыты согласно периметру автоматизированной системы HR Dashboard.</t>
  </si>
  <si>
    <r>
      <rPr>
        <b/>
        <sz val="11"/>
        <color rgb="FF7D7D7D"/>
        <rFont val="MTS Text"/>
        <charset val="204"/>
      </rPr>
      <t>TC-IM-330a.3, TC-SI-330a.3, GRI 405-1</t>
    </r>
    <r>
      <rPr>
        <sz val="11"/>
        <color rgb="FF7D7D7D"/>
        <rFont val="MTS Text"/>
        <charset val="204"/>
      </rPr>
      <t xml:space="preserve"> </t>
    </r>
    <r>
      <rPr>
        <sz val="11"/>
        <rFont val="MTS Text"/>
        <charset val="204"/>
      </rPr>
      <t>Структура персонала Группы МТС в разбивке по категории персонала, полу и возрасту, %</t>
    </r>
    <r>
      <rPr>
        <sz val="11"/>
        <color rgb="FF7D7D7D"/>
        <rFont val="MTS Text"/>
        <charset val="204"/>
      </rPr>
      <t xml:space="preserve"> [18]</t>
    </r>
  </si>
  <si>
    <t>[18] Данные о фактической численности в разбивке по возрасту раскрыты согласно периметру автоматизированной системы HR Dashboard.</t>
  </si>
  <si>
    <r>
      <rPr>
        <b/>
        <sz val="11"/>
        <color rgb="FF7D7D7D"/>
        <rFont val="MTS Text"/>
        <charset val="204"/>
      </rPr>
      <t>GRI 405-1</t>
    </r>
    <r>
      <rPr>
        <sz val="11"/>
        <color rgb="FF7D7D7D"/>
        <rFont val="MTS Text"/>
        <charset val="204"/>
      </rPr>
      <t xml:space="preserve"> </t>
    </r>
    <r>
      <rPr>
        <sz val="11"/>
        <rFont val="MTS Text"/>
        <charset val="204"/>
      </rPr>
      <t>Количество сотрудников с инвалидностью по Группе МТС, человек</t>
    </r>
    <r>
      <rPr>
        <sz val="11"/>
        <color rgb="FF7D7D7D"/>
        <rFont val="MTS Text"/>
        <charset val="204"/>
      </rPr>
      <t xml:space="preserve"> [19]</t>
    </r>
  </si>
  <si>
    <t>[19] Данные о количестве сотрудников с инвалидностью раскрыты согласно периметру автоматизированной системы HR Dashboard.</t>
  </si>
  <si>
    <r>
      <rPr>
        <b/>
        <sz val="11"/>
        <color rgb="FF7D7D7D"/>
        <rFont val="MTS Text"/>
        <charset val="204"/>
      </rPr>
      <t>GRI 405-1</t>
    </r>
    <r>
      <rPr>
        <sz val="11"/>
        <color rgb="FF7D7D7D"/>
        <rFont val="MTS Text"/>
        <charset val="204"/>
      </rPr>
      <t xml:space="preserve"> </t>
    </r>
    <r>
      <rPr>
        <sz val="11"/>
        <rFont val="MTS Text"/>
        <charset val="204"/>
      </rPr>
      <t>Процент сотрудников с инвалидностью по Группе МТС, %</t>
    </r>
    <r>
      <rPr>
        <sz val="11"/>
        <color rgb="FF7D7D7D"/>
        <rFont val="MTS Text"/>
        <charset val="204"/>
      </rPr>
      <t xml:space="preserve"> [20]</t>
    </r>
  </si>
  <si>
    <t>[20] Данные о проценте сотрудников с инвалидностью раскрыты согласно периметру автоматизированной системы HR Dashboard.</t>
  </si>
  <si>
    <t>Размер среднемесячной заработной платы по Группе МТС, руб. [21]</t>
  </si>
  <si>
    <t>112467,87 [22]</t>
  </si>
  <si>
    <t>[21] Для расчета показателя размера среднемесячной заработной платы применяется средний размер премии в 20% от годового оклада.</t>
  </si>
  <si>
    <t>[22] Значительная разница в средней заработной плате мужчин и женщин вызвана большим количеством женщин-руководителей на более низких должностях, из-за этого при расчете средневзвешенной величины снижается общий показатель у женщин.</t>
  </si>
  <si>
    <t>93723,23 [23]</t>
  </si>
  <si>
    <t>[23] Значительная разница в средней заработной плате мужчин и женщин вызвана большим количеством женщин-руководителей на более низких должностях, из-за этого при расчете средневзвешенной величины снижается общий показатель у женщин.</t>
  </si>
  <si>
    <t>13 [24]</t>
  </si>
  <si>
    <t>[24] Политика компании направлена на урегулирование конфликтов до применения возможных санкций.</t>
  </si>
  <si>
    <r>
      <t xml:space="preserve">GRI 403-6 </t>
    </r>
    <r>
      <rPr>
        <sz val="11"/>
        <rFont val="MTS Text"/>
        <charset val="204"/>
      </rPr>
      <t>Количество сотрудников, прошедших медицинские осмотры</t>
    </r>
    <r>
      <rPr>
        <b/>
        <sz val="11"/>
        <color rgb="FF7D7D7D"/>
        <rFont val="MTS Text"/>
        <charset val="204"/>
      </rPr>
      <t xml:space="preserve"> [25]</t>
    </r>
  </si>
  <si>
    <t>[25] Показатель количества сотрудников, прошедших медицинские осмотры, в 2024 году раскрывается только по МТС Телеком (7664 человек), ООО «МТС Диджитал» (231 человек), МТС Финтех (7 человек), МТС Ритейл (9 человек) и МТС Медиа (43 человека). В дальнейшем планируется расширить периметр охвата по данным показателям на другие предприятия Группы МТС.</t>
  </si>
  <si>
    <t>2023 [26]</t>
  </si>
  <si>
    <t>2024 [27]</t>
  </si>
  <si>
    <t>[26] Результаты специальной оценки условий труда в 2023 г. раскрываются только по МТС Телеком, ООО «МТС Диджитал», МТС Финтех, МТС Ритейл.</t>
  </si>
  <si>
    <t>[27] Результаты специальной оценки условий труда в 2024 г. раскрываются только по МТС Телеком, ООО «МТС Диджитал», МТС Финтех, МТС Ритейл и МТС Медиа. В дальнейшем планируется расширить периметр охвата по данным показателям на другие предприятия Группы МТС.</t>
  </si>
  <si>
    <t>2024 [28]</t>
  </si>
  <si>
    <t>[28] Расходы и штрафные санкции в области ОТ и ПБ раскрываются только по МТС Телеком, ООО «МТС Диджитал», МТС Финтех, МТС Ритейл, МТС Медиа. В 2024 году штрафные санкции за несоблюдение нормативных требований и законодательства были наложены только на ПАО МГТС</t>
  </si>
  <si>
    <t>33 650 [29]</t>
  </si>
  <si>
    <t>14863 [30]</t>
  </si>
  <si>
    <t>[29] В общий расчет по Группе за 2023 год входят только МТС Телеком, ООО «МТС Диджитал», МТС Финтех, МТС Ритейл</t>
  </si>
  <si>
    <t>[30] В общий расчет по Группе за 2024 год входят только МТС Телеком, ООО «МТС Диджитал», МТС Финтех, МТС Ритейл, МТС Медиа</t>
  </si>
  <si>
    <t>2023 [31]</t>
  </si>
  <si>
    <t>[31] Затраты Группы МТС на мероприятия по охране труда и ДМС в 2023 г. раскрываются только по МТС Телеком, ООО «МТС Диджитал», МТС Финтех, МТС Ритейл, МТС в Республике Беларусь.</t>
  </si>
  <si>
    <t>[32] Затраты Группы МТС на мероприятия по охране труда в 2024 г. раскрываются только по МТС Телеком, ООО «МТС Диджитал», МТС Финтех. Затраты Группы МТС на ДМС в 2024 г. раскрываются только по МТС Телеком, ООО «МТС Диджитал», МТС Финтех, МТС Ритейл.</t>
  </si>
  <si>
    <t>2023 [33]</t>
  </si>
  <si>
    <t>2024 [34]</t>
  </si>
  <si>
    <t>25 [35]</t>
  </si>
  <si>
    <t>Количество травм с временной потерей трудоспособности [36]</t>
  </si>
  <si>
    <t>16 [37]</t>
  </si>
  <si>
    <t>Коэффициент частоты травм с временной потерей трудоспособности (LTIFR) [38]</t>
  </si>
  <si>
    <t>[33] В общий расчет по Группе за 2023 г. входят только МТС Телеком, ООО «МТС Диджитал», МТС Ритейл.</t>
  </si>
  <si>
    <t>[34] В общий расчет по Группе за 2024 г. входят только МТС Телеком, ООО «МТС Диджитал», МТС Ритейл.</t>
  </si>
  <si>
    <t>[35] За 2022 год учитываются все случаи производственного травматизма, потребовавшие оказания медицинской помощи, включая микротравматизм.</t>
  </si>
  <si>
    <t>[36] Учитываются все случаи производственного травматизма с временной нетрудоспособностью. Данные за 2022 год по количеству травм с временной нетрудоспособностью отличаются от Отчета об устойчивом развитии за 2022 год в связи с уточнением методики расчета: в расчет данного показателя по Группе за 2022 год входят только МТС Телеком, ООО "МТС Диджитал", МТС Ритейл.</t>
  </si>
  <si>
    <t>[37] В 2024 году травмы были зафиксированы в ПАО МГТС (3 случая), ПАО МТС (9 случаев) и АО "РТК" (4 случая)</t>
  </si>
  <si>
    <t>[38] Коэффициент частоты травм с временной потерей трудоспособности (LTIFR) - на 1  млн отработанных часов. Коэффициент рассчитан без учета МТС Финтех</t>
  </si>
  <si>
    <t>Коэффициент частоты травм с временной потерей трудоспособности (LTIFR) [39]</t>
  </si>
  <si>
    <t>Коэффициент частоты несчастных случаев (Кч) [40]</t>
  </si>
  <si>
    <t>Коэффициент тяжести несчастных случаев (Кт) [41]</t>
  </si>
  <si>
    <t>[39] Коэффициент частоты травм с временной потерей трудоспособности (LTIFR) - на 1  млн отработанных часов.</t>
  </si>
  <si>
    <t>[40] Коэффициент частоты несчастных случаев (Кч) рассчитывается по методике Группы МТС и определяет количество несчастных случаев за отчетный период в расчете на 1 тыс. работающих.</t>
  </si>
  <si>
    <t>[41] Коэффициент частоты несчастных случакв (Кч) определяет число дней нетрудоспособности, приходящих на одну травму.</t>
  </si>
  <si>
    <t>[42] Коэффициент частоты травм с временной потерей трудоспособности (LTIFR) - на 1  млн отработанных часов.</t>
  </si>
  <si>
    <t>[43]  Коэффициент частоты травм с временной потерей трудоспособности (LTIFR) - на 1  млн отработанных часов.</t>
  </si>
  <si>
    <t>Коэффициент частоты травм с временной потерей трудоспособности (LTIFR) [44]</t>
  </si>
  <si>
    <t>[44]  Коэффициент частоты травм с временной потерей трудоспособности (LTIFR) - на 1  млн отработанных часов.</t>
  </si>
  <si>
    <r>
      <rPr>
        <b/>
        <sz val="11"/>
        <color theme="1" tint="0.499984740745262"/>
        <rFont val="MTS Text"/>
        <family val="2"/>
      </rPr>
      <t>GRI 403-9</t>
    </r>
    <r>
      <rPr>
        <sz val="11"/>
        <color theme="1" tint="0.499984740745262"/>
        <rFont val="MTS Text"/>
        <family val="2"/>
      </rPr>
      <t xml:space="preserve"> </t>
    </r>
    <r>
      <rPr>
        <sz val="11"/>
        <color theme="1"/>
        <rFont val="MTS Text"/>
        <family val="2"/>
      </rPr>
      <t>Показатели травматизма ООО «МТС Медиа»</t>
    </r>
    <r>
      <rPr>
        <sz val="11"/>
        <color rgb="FF7D7D7D"/>
        <rFont val="MTS Text"/>
        <family val="2"/>
      </rPr>
      <t xml:space="preserve"> [45]</t>
    </r>
  </si>
  <si>
    <t>[45] В общий расчет по МТС Медиа за 2024 г. входят УК МТС Медиа и дочерние общества ООО МТС Лайв.</t>
  </si>
  <si>
    <r>
      <rPr>
        <b/>
        <sz val="11"/>
        <color theme="1" tint="0.499984740745262"/>
        <rFont val="MTS Text"/>
        <family val="2"/>
      </rPr>
      <t>GRI 403-9</t>
    </r>
    <r>
      <rPr>
        <sz val="11"/>
        <color theme="1" tint="0.499984740745262"/>
        <rFont val="MTS Text"/>
        <family val="2"/>
      </rPr>
      <t xml:space="preserve"> </t>
    </r>
    <r>
      <rPr>
        <sz val="11"/>
        <color theme="1"/>
        <rFont val="MTS Text"/>
        <family val="2"/>
      </rPr>
      <t>Показатели травматизма ООО «МТС Финтех»</t>
    </r>
    <r>
      <rPr>
        <sz val="11"/>
        <color rgb="FF7D7D7D"/>
        <rFont val="MTS Text"/>
        <family val="2"/>
      </rPr>
      <t xml:space="preserve"> [46]</t>
    </r>
  </si>
  <si>
    <t>[46] В общий расчет по МТС Финтех за 2024 г. входит ПАО "МТС Банк"</t>
  </si>
  <si>
    <r>
      <rPr>
        <b/>
        <sz val="11"/>
        <color rgb="FF7D7D7D"/>
        <rFont val="MTS Text"/>
        <charset val="204"/>
      </rPr>
      <t>GRI 403-10</t>
    </r>
    <r>
      <rPr>
        <sz val="11"/>
        <color rgb="FF7D7D7D"/>
        <rFont val="MTS Text"/>
        <family val="2"/>
      </rPr>
      <t xml:space="preserve"> </t>
    </r>
    <r>
      <rPr>
        <sz val="11"/>
        <rFont val="MTS Text"/>
        <charset val="204"/>
      </rPr>
      <t xml:space="preserve">Показатели профессиональной заболеваемости среди сотрудников Группы, шт. </t>
    </r>
    <r>
      <rPr>
        <sz val="11"/>
        <color rgb="FF7D7D7D"/>
        <rFont val="MTS Text"/>
        <charset val="204"/>
      </rPr>
      <t>[47]</t>
    </r>
  </si>
  <si>
    <t>[47] Показатели профессиональной заболеваемости раскрываются только по существенным дочерним обществам: МТС Телеком, ООО «МТС Диджитал», МТС Финтех, МТС Ритейл, МТС Медиа. В дальнейшем планируется расширить периметр охвата по данным показателям на другие предприятия Группы.</t>
  </si>
  <si>
    <t>GRI 401-3 Отпуск по уходу за ребенком, человек [48]</t>
  </si>
  <si>
    <t>[48] Данные об Отпуске по уходу за ребенком раскрыты согласно периметру автоматизированной системы HR Dashboard.</t>
  </si>
  <si>
    <t>GRI 401-3 Коэффициент удержания сотрудников по Группе [49]</t>
  </si>
  <si>
    <t>[49] Данные о коэффициенте удержания сотрудников по Группе раскрыты согласно периметру автоматизированной системы HR Dashboard.</t>
  </si>
  <si>
    <t>GRI 401-2 Количество участников корпоративных программ по Группе, человек [50]</t>
  </si>
  <si>
    <t>Корпоративный спорт [51]</t>
  </si>
  <si>
    <t>Корпоративный транспорт [52]</t>
  </si>
  <si>
    <t>[50] Данные за 2024 год раскрыты по МТС Телеком, МТС Финтех, МТС Диджитал, МТС Ритейл, МТС Медиа.</t>
  </si>
  <si>
    <t>[51] Данные по корпоративному спорту за 2024 год учтены в графе Программа "Кафетерий льгот"</t>
  </si>
  <si>
    <t>[52] Данные по Корпоративному транспорту раскрыты только для ПАО МТС и МТС Ритэйл и  включают в себя услуги шэринга, такси и корпоративного транспорта</t>
  </si>
  <si>
    <t>Объем финансирования корпоративных программ по Группе, млн руб. [53]</t>
  </si>
  <si>
    <t>[53] Данные за 2024 год раскрыты по МТС Телеком, МТС Финтех, МТС Диджитал, МТС Ритейл, МТС Медиа. Данные по корпоративному транспорту за 2024 год раскрыты по ПАО МТС, а также учтены расходы на техподдержку CorpTaxi МТС Диджитал.</t>
  </si>
  <si>
    <r>
      <rPr>
        <b/>
        <sz val="11"/>
        <color rgb="FF7D7D7D"/>
        <rFont val="MTS Text"/>
        <charset val="204"/>
      </rPr>
      <t>GRI 404-1</t>
    </r>
    <r>
      <rPr>
        <sz val="11"/>
        <color rgb="FF7D7D7D"/>
        <rFont val="MTS Text"/>
        <family val="2"/>
      </rPr>
      <t xml:space="preserve"> </t>
    </r>
    <r>
      <rPr>
        <sz val="11"/>
        <rFont val="MTS Text"/>
        <charset val="204"/>
      </rPr>
      <t>Время, затраченное на обучение по Группе, часы</t>
    </r>
    <r>
      <rPr>
        <sz val="11"/>
        <color rgb="FF7D7D7D"/>
        <rFont val="MTS Text"/>
        <charset val="204"/>
      </rPr>
      <t xml:space="preserve"> [54]</t>
    </r>
  </si>
  <si>
    <t>Количество часов обучения персонала по профессиональным и гибким навыкам (hard and soft skills) по Группе, часы [55]</t>
  </si>
  <si>
    <t>[55] Часы предоставлены по синхронному обучению по направлениям Hard и Soft Skills без учета количества часов обучения по курсам в Корпоративном университете. Большая динамика для специалистов и руководителей младшего звена за 2021-2022 годы связана с массовыми назначениями федерального обучения для B2B/B2C.</t>
  </si>
  <si>
    <r>
      <t xml:space="preserve">Количество сотрудников Группы МТС, прошедших обучение, </t>
    </r>
    <r>
      <rPr>
        <b/>
        <sz val="11"/>
        <color theme="1"/>
        <rFont val="MTS Text"/>
        <family val="2"/>
      </rPr>
      <t>человек</t>
    </r>
    <r>
      <rPr>
        <sz val="11"/>
        <color theme="1"/>
        <rFont val="MTS Text"/>
        <family val="2"/>
      </rPr>
      <t xml:space="preserve"> [56]</t>
    </r>
  </si>
  <si>
    <t>[56]Разбивка по категориям сотрудников не представляется возможной в силу невозможности детализации.</t>
  </si>
  <si>
    <r>
      <rPr>
        <b/>
        <sz val="11"/>
        <color theme="1" tint="0.499984740745262"/>
        <rFont val="MTS Text"/>
        <family val="2"/>
        <charset val="204"/>
      </rPr>
      <t>GRI 203-1</t>
    </r>
    <r>
      <rPr>
        <sz val="11"/>
        <color rgb="FF7D7D7D"/>
        <rFont val="MTS Text"/>
        <family val="2"/>
        <charset val="204"/>
      </rPr>
      <t xml:space="preserve"> </t>
    </r>
    <r>
      <rPr>
        <sz val="11"/>
        <color theme="1"/>
        <rFont val="MTS Text"/>
        <family val="2"/>
        <charset val="204"/>
      </rPr>
      <t xml:space="preserve">Затраты на благотворительную деятельность и социальные инвестиции Группы МТС, </t>
    </r>
    <r>
      <rPr>
        <b/>
        <sz val="11"/>
        <color theme="1"/>
        <rFont val="MTS Text"/>
        <family val="2"/>
        <charset val="204"/>
      </rPr>
      <t>млн руб.</t>
    </r>
    <r>
      <rPr>
        <sz val="11"/>
        <color rgb="FF7D7D7D"/>
        <rFont val="MTS Text"/>
        <family val="2"/>
        <charset val="204"/>
      </rPr>
      <t xml:space="preserve"> [57]</t>
    </r>
  </si>
  <si>
    <t>[57] Данные за 2023 и 2024 годах включают затраты МТС Беларусь.</t>
  </si>
  <si>
    <t>2024 [58]</t>
  </si>
  <si>
    <t>[58] Динамика в показателе в 2024 году по сравнению с 2023 годом обусловлена изменением методики подсчета волонтеров</t>
  </si>
  <si>
    <t>Капитальные затраты (CAPEX) [59]</t>
  </si>
  <si>
    <t>[59] Показатель "Капитальные затраты (CAPEX)" указан за вычетом поступлений в рамках договоров шеринга.</t>
  </si>
  <si>
    <t>Объявленные дивиденды на одну обыкновенную акцию [60]</t>
  </si>
  <si>
    <t>[60] Показатель "Объявленные дивиденды, всего" включает дивиденды, начисленные на квазиказначейские акции, принадлежащие дочерним компаниям ПАО «МТС».</t>
  </si>
  <si>
    <r>
      <rPr>
        <b/>
        <sz val="11"/>
        <color theme="1" tint="0.499984740745262"/>
        <rFont val="MTS Text"/>
        <family val="2"/>
        <charset val="204"/>
      </rPr>
      <t>GRI 205-2</t>
    </r>
    <r>
      <rPr>
        <sz val="11"/>
        <color rgb="FF7D7D7D"/>
        <rFont val="MTS Text"/>
        <family val="2"/>
        <charset val="204"/>
      </rPr>
      <t xml:space="preserve"> </t>
    </r>
    <r>
      <rPr>
        <sz val="11"/>
        <color theme="1"/>
        <rFont val="MTS Text"/>
        <family val="2"/>
        <charset val="204"/>
      </rPr>
      <t xml:space="preserve">Число сотрудников Группы МТС, прошедших обучение антикоррупционным процедурам, </t>
    </r>
    <r>
      <rPr>
        <b/>
        <sz val="11"/>
        <color theme="1"/>
        <rFont val="MTS Text"/>
        <family val="2"/>
        <charset val="204"/>
      </rPr>
      <t xml:space="preserve">человек </t>
    </r>
    <r>
      <rPr>
        <sz val="11"/>
        <color rgb="FF7D7D7D"/>
        <rFont val="MTS Text"/>
        <family val="2"/>
        <charset val="204"/>
      </rPr>
      <t>[61]</t>
    </r>
  </si>
  <si>
    <t xml:space="preserve">[61] Показатель по суммарному количеству обученных сотрудников за 2023 г. по сравнению с 2022 г. меньше по причине перезапуска курса в июне 2023 г. — мы разрешили дочерним обществам не переназначать всем работникам новый курс по Кодексу и конфликту интересов, если сотрудник прошел его с начала года. Соответственно, часть новых сотрудников со стороны дочерних обществ не учтена. Данные за 2024 год представлены только по ПАО "МТС". Разбивка по категориям сотрудников затруднена и не ведется с 2024 года ввиду отсутствия консолидированного учета прошедших обучение сотрудников в разбивке по категориям сотрудников по требованиям GRI. В 2022 и 2023 гг разбивка по категориям сотрудников осуществлялась. В 2022 и 2023 годах данные были представлены по требуемой GRI разбивке по категориям сотрудников. </t>
  </si>
  <si>
    <t>GRI 2-27 Случаи нарушения законодательства о рекламе, шт. [63]</t>
  </si>
  <si>
    <t xml:space="preserve">[63]  Данные представлены по ПАО «МТС». Пприведены только административные предписания, в которых МТС является лицом, привлекаемым к ответственности, с отрицательным для МТС результатом. Не учитываются дела о привлечении к ответственности должностных лиц МТС и дела, в которых МТС являлась третьим лицом. </t>
  </si>
  <si>
    <t>Сумма налоговых платежей в бюджеты Российской Федерации по Группе МТС, млн руб. [64]</t>
  </si>
  <si>
    <t>[64] Исключая НДФЛ, отчисления в Фонд социального страхования, включая прямые налоги и НДС.</t>
  </si>
  <si>
    <r>
      <rPr>
        <b/>
        <sz val="11"/>
        <color rgb="FF7D7D7D"/>
        <rFont val="MTS Text"/>
        <charset val="204"/>
      </rPr>
      <t>GRI 204-1</t>
    </r>
    <r>
      <rPr>
        <sz val="11"/>
        <color rgb="FF7D7D7D"/>
        <rFont val="MTS Text"/>
        <family val="2"/>
        <charset val="204"/>
      </rPr>
      <t xml:space="preserve"> </t>
    </r>
    <r>
      <rPr>
        <sz val="11"/>
        <rFont val="MTS Text"/>
        <charset val="204"/>
      </rPr>
      <t>Доля местных поставщиков в закупках, %</t>
    </r>
    <r>
      <rPr>
        <sz val="11"/>
        <color rgb="FF7D7D7D"/>
        <rFont val="MTS Text"/>
        <charset val="204"/>
      </rPr>
      <t xml:space="preserve"> [65]</t>
    </r>
  </si>
  <si>
    <t>[65] Местные поставщики — поставщики, производящие продукцию в стране операционной деятельности компаний Группы МТС.</t>
  </si>
  <si>
    <t>Комитет по транформации [66]</t>
  </si>
  <si>
    <t>[66] Решением Совета директоров полномочия Специального комитета по комплаенсу и Специального комитета по направлению Финтех были прекращены в 2024 году. В декабре 2024 года был образован Комитет по трансформации</t>
  </si>
  <si>
    <t>Инвестиции и расходы Группы МТС на охрану окружающей среды [67]</t>
  </si>
  <si>
    <t>Утилизация батареек [68]</t>
  </si>
  <si>
    <t>[67] В расчет показателей "Инвестиции и расходы Группы МТС на охрану окружающей среды" за 2024 год включены ПАО МТС, МГТС, МГТС, РТК, МТС-Банк, МТТ, МТС Диджитал, МТС Беларусь,  GreenBush, ПАО "МТС". Разница между показателями суммарных инвестиций 2023 и 2024 гг. объясняется увеличился охвата ДЗО учитываемых в сумарных показателях по Группе.</t>
  </si>
  <si>
    <t>[68] В показателя "Утилизация батареек" добавлены данные по аккумуляторным батареям.</t>
  </si>
  <si>
    <r>
      <rPr>
        <b/>
        <sz val="10"/>
        <color theme="1" tint="0.499984740745262"/>
        <rFont val="MTS Text"/>
        <charset val="204"/>
      </rPr>
      <t>GRI 302-1, TC-SI-130a.1, TC-TL-130a.1, TC-IM-130a.1,</t>
    </r>
    <r>
      <rPr>
        <sz val="10"/>
        <color theme="1"/>
        <rFont val="MTS Text"/>
        <family val="2"/>
        <charset val="204"/>
      </rPr>
      <t xml:space="preserve"> </t>
    </r>
    <r>
      <rPr>
        <sz val="10"/>
        <rFont val="MTS Text"/>
        <charset val="204"/>
      </rPr>
      <t>Потребление энергии внутри организации, ГДж</t>
    </r>
    <r>
      <rPr>
        <sz val="10"/>
        <color theme="1"/>
        <rFont val="MTS Text"/>
        <charset val="204"/>
      </rPr>
      <t xml:space="preserve"> [69]</t>
    </r>
  </si>
  <si>
    <t>2022 [70]</t>
  </si>
  <si>
    <t>2023 [71]</t>
  </si>
  <si>
    <t>2024 [72]</t>
  </si>
  <si>
    <t>[69] В расчет показателя общего потребления энергии внутри организации включена собственная генерация электроэнергии компании на ВИЭ и ДГУ. Коэффициенты перевода: 1 тыс. кВт • ч = 3,60 ГДж, 1 Гкал = 4,1868 ГДж, 1 тонна бензинового топлива = 43,66 ГДж, 1 тыс. м3 природного газа = 33,8 ГДж, 1 тонна дизельного топлива = 42,49 ГДж, на основании Приказа Министерства природных ресурсов и экологии Российской Федерации от 27 мая 2022 г. № 371 и Распоряжения 15-р Министерства природных ресурсов и экологии Российской Федерации и средней плотности топлива (коэффициенты перевода топлива из литров в тонны: бензин автомобильный — 0,00075 дизельное топливо — 0,00083 на основании Приказа № 866 «Об утверждении указаний по заполнению формы федерального статистического наблюдения № 4-ТЭР «Сведения об использовании толивно-энергетических ресурсов)».По объектам, по которым отсутствуют данные по фактическому потреблению расход рассчитан на основе внутренних методик Компании. В частности, потребление электроэнергии по таким объектам рассчитано на основе данных затрат и тарифов, а тепловая энергия на основе нормативов расхода тепловой энергии в помещениях.</t>
  </si>
  <si>
    <t>[70] Значение 2022 года по потреблению энергии внутри организации было скорректировано в связи с новой методикой расчета.</t>
  </si>
  <si>
    <t>[71] В расчет показателей потребления энергии внутри организации за 2023 г. включены компании: МГТС, РТК, МТС-Банк, МТТ, МТС Диджитал, МТС Беларусь,  GreenBush, ПАО "МТС", МТС Армения.</t>
  </si>
  <si>
    <t>[72] В расчет показателей потребления энергии внутри организации за 2024 г. включены компании: МГТС, РТК, МТС-Банк, МТТ, МТС Диджитал, МТС Беларусь,  GreenBush, ПАО "МТС". Динамика 2024 г. по сравнению с 2023 г. связана с исключением МТС Армении из периметра.</t>
  </si>
  <si>
    <r>
      <rPr>
        <b/>
        <sz val="10"/>
        <color theme="2" tint="-0.499984740745262"/>
        <rFont val="MTS Text"/>
        <charset val="204"/>
      </rPr>
      <t>GRI 302-1</t>
    </r>
    <r>
      <rPr>
        <sz val="10"/>
        <color theme="1"/>
        <rFont val="MTS Text"/>
        <charset val="204"/>
      </rPr>
      <t xml:space="preserve"> Объем потребления энергетических ресурсов Группы МТС [73]</t>
    </r>
  </si>
  <si>
    <t>2023 [74]</t>
  </si>
  <si>
    <t>2024 [75]</t>
  </si>
  <si>
    <t xml:space="preserve">[73] В указанных объемах в 2023 году по показателям объема потребления энергетических ресурсов Группы МТС не учтены данные по некоторым дочерним компаниям ввиду сложности сбора данных. </t>
  </si>
  <si>
    <t>[74] В расчет показателя объема потребления энергетических ресурсов Группы МТС за 2024 год включены компании: МГТС, РТК, МТС-Банк, МТТ, МТС Диджитал, МТС Беларусь,  GreenBush, ПАО "МТС", МТС Армения.</t>
  </si>
  <si>
    <t>[75] В расчет показателя объема потребления энергетических ресурсов Группы МТС за 2024 год включены компании: МГТС, РТК, МТС-Банк, МТТ, МТС Диджитал, МТС Беларусь,  GreenBush, ПАО "МТС".</t>
  </si>
  <si>
    <t>МГТС  [76]</t>
  </si>
  <si>
    <t>[76] Расчет показателя по МГТС осуществляется с 2023 года</t>
  </si>
  <si>
    <t>МГТС [77]</t>
  </si>
  <si>
    <t>[77] Расчет показателя по МГТС осуществляется с 2023 года</t>
  </si>
  <si>
    <r>
      <rPr>
        <b/>
        <sz val="11"/>
        <color theme="2" tint="-0.499984740745262"/>
        <rFont val="MTS Text"/>
        <charset val="204"/>
      </rPr>
      <t>GRI 302-3</t>
    </r>
    <r>
      <rPr>
        <sz val="11"/>
        <rFont val="MTS Text"/>
        <family val="2"/>
        <charset val="204"/>
      </rPr>
      <t xml:space="preserve"> Удельная энергоемкость по Группе МТС, ГДж/человек</t>
    </r>
    <r>
      <rPr>
        <sz val="11"/>
        <rFont val="MTS Text"/>
        <charset val="204"/>
      </rPr>
      <t xml:space="preserve"> [78]</t>
    </r>
  </si>
  <si>
    <t xml:space="preserve">[78] Показатель удельной энергоемкости рассчитывается на основе общего объема потребления всех энергетических ресурсов. </t>
  </si>
  <si>
    <t>2022 [79]</t>
  </si>
  <si>
    <t>[79] Значение 2022 года по дата-центрам было скорректировано в связи с новой методикой расчета.</t>
  </si>
  <si>
    <t>Выбросы Scope 1, т CO2-экв. [80]</t>
  </si>
  <si>
    <t>2023 [81]</t>
  </si>
  <si>
    <t>2024 [82]</t>
  </si>
  <si>
    <t>[80] В 2023 году в указанных объемах не учтены данные по некоторым дочерним компаниям ввиду сложности сбора данных. Значения за 2022 г. были скорректированы в связи с уточнением методики расчета.</t>
  </si>
  <si>
    <t>[81] В расчет данного показателя за 2023 год включены компании: МГТС, РТК, МТС-Банк, МТТ, МТС Диджитал, МТС Беларусь,  GreenBush, ПАО "МТС", МТС Армения.</t>
  </si>
  <si>
    <t>[82] В расчет данного показателя за 2024 год включены компании: МГТС, РТК, МТС-Банк, МТТ, МТС Диджитал, МТС Беларусь,  GreenBush, ПАО "МТС". Динамика 2024 г. по сравнению с 2023 г. связана с исключением МТС Армении из периметра.</t>
  </si>
  <si>
    <r>
      <rPr>
        <b/>
        <sz val="11"/>
        <color theme="2" tint="-0.499984740745262"/>
        <rFont val="MTS Text"/>
        <charset val="204"/>
      </rPr>
      <t>GRI 305-2</t>
    </r>
    <r>
      <rPr>
        <sz val="11"/>
        <rFont val="MTS Text"/>
        <charset val="204"/>
      </rPr>
      <t xml:space="preserve"> Выбросы Scope 2, т CO2-экв. [83]</t>
    </r>
  </si>
  <si>
    <t>2023 [84]</t>
  </si>
  <si>
    <t>2024 [85]</t>
  </si>
  <si>
    <t>[83] В  указанных объемах не учтены данные по некоторым дочерним компаниям ввиду сложности сбора данных.</t>
  </si>
  <si>
    <t>[84] В расчет данного показателя за 2023 год включены компании: МГТС, РТК, МТС-Банк, МТТ, МТС Диджитал, МТС Беларусь,  GreenBush, ПАО "МТС", МТС Армения.</t>
  </si>
  <si>
    <t xml:space="preserve">[85] В расчет данного показателя за 2024 год включены компании: МГТС, РТК, МТС-Банк, МТТ, МТС Диджитал, МТС Беларусь,  GreenBush, ПАО "МТС". </t>
  </si>
  <si>
    <r>
      <rPr>
        <b/>
        <sz val="11"/>
        <color theme="2" tint="-0.499984740745262"/>
        <rFont val="MTS Text"/>
        <charset val="204"/>
      </rPr>
      <t>GRI 305-3</t>
    </r>
    <r>
      <rPr>
        <sz val="11"/>
        <rFont val="MTS Text"/>
        <charset val="204"/>
      </rPr>
      <t xml:space="preserve"> Выбросы Scope 3, тонны CO2-экв. [86]</t>
    </r>
  </si>
  <si>
    <t>2023 [87]</t>
  </si>
  <si>
    <t>2024 [88]</t>
  </si>
  <si>
    <t>[86] Вуказанных объемах не учтены данные по некоторым дочерним компаниям ввиду сложности сбора данных. Значение за 2022 год было скорректировано в связи с уточнением методики расчета.</t>
  </si>
  <si>
    <t>[87] В расчет данного показателя за 2023 год включены компании: МГТС, РТК, МТС-Банк, МТТ, МТС Диджитал, МТС Беларусь,  GreenBush, ПАО "МТС", МТС Армения.</t>
  </si>
  <si>
    <t xml:space="preserve">[88] В расчет данного показателя за 2024 год включены компании: МГТС, РТК, МТС-Банк, МТТ, МТС Диджитал, МТС Беларусь,  GreenBush, ПАО "МТС". </t>
  </si>
  <si>
    <t>2022 [89]</t>
  </si>
  <si>
    <t>2023 [90]</t>
  </si>
  <si>
    <t>2024 [91]</t>
  </si>
  <si>
    <t>[89] Значения за 2022 г. были скорректированы в связи с уточнением методики расчета.</t>
  </si>
  <si>
    <t>[90] В расчет данного показателя за 2023 год включены компании: МГТС, РТК, МТС-Банк, МТТ, МТС Диджитал, МТС Беларусь,  GreenBush, ПАО "МТС", МТС Армения.</t>
  </si>
  <si>
    <t>[91] В расчет данного показателя за 2024 год включены компании: МГТС, РТК, МТС-Банк, МТТ, МТС Диджитал, МТС Беларусь,  GreenBush, ПАО "МТС". Динамика 2024 г. по сравнению с 2023 г. связана с исключением МТС Армении из периметра.</t>
  </si>
  <si>
    <r>
      <rPr>
        <b/>
        <sz val="11"/>
        <color theme="2" tint="-0.499984740745262"/>
        <rFont val="MTS Text"/>
        <charset val="204"/>
      </rPr>
      <t>GRI 305-4</t>
    </r>
    <r>
      <rPr>
        <sz val="11"/>
        <rFont val="MTS Text"/>
        <charset val="204"/>
      </rPr>
      <t xml:space="preserve"> Коэффициент интенсивности выбросов парниковых газов, т CO2-экв. / млн руб. [92]</t>
    </r>
  </si>
  <si>
    <t>[92] Показатель рассчитан как отношение суммы Охватов 1-3 на годовую выручку компании (тCO2-экв./млн. руб.). В расчет включены следующие виды энергии: электричество, отопление, утечка хладагентов и топливо (на стационарном и мобильном сжигании), а также следующие газы: CO2 и хладагенты: R22, R134a, R407c, R513a, R600a, R1234ze,R410A.</t>
  </si>
  <si>
    <r>
      <rPr>
        <b/>
        <sz val="11"/>
        <color rgb="FF7D7D7D"/>
        <rFont val="MTS Text"/>
        <charset val="204"/>
      </rPr>
      <t>GRI 306-3</t>
    </r>
    <r>
      <rPr>
        <sz val="11"/>
        <color rgb="FF7D7D7D"/>
        <rFont val="MTS Text"/>
        <family val="2"/>
        <charset val="204"/>
      </rPr>
      <t xml:space="preserve"> </t>
    </r>
    <r>
      <rPr>
        <sz val="11"/>
        <rFont val="MTS Text"/>
        <charset val="204"/>
      </rPr>
      <t>Общая масса образованных отходов Группы МТС в разбивке по категориям опасности, т</t>
    </r>
    <r>
      <rPr>
        <sz val="11"/>
        <color rgb="FF7D7D7D"/>
        <rFont val="MTS Text"/>
        <charset val="204"/>
      </rPr>
      <t xml:space="preserve"> [93]</t>
    </r>
  </si>
  <si>
    <t>2023 [94], [95]</t>
  </si>
  <si>
    <t>2024 [96]</t>
  </si>
  <si>
    <r>
      <t xml:space="preserve">[94] </t>
    </r>
    <r>
      <rPr>
        <b/>
        <sz val="10"/>
        <color theme="1"/>
        <rFont val="MTS Text"/>
        <charset val="204"/>
      </rPr>
      <t xml:space="preserve">В 2023 году был реализован крупный проект по утилизации кабелей в МГТС, в связи с чем показатель за 2023 год существенно превышает показатель за 2024 год. </t>
    </r>
  </si>
  <si>
    <r>
      <t xml:space="preserve">[93] В указанных объемах не учтены данные по некоторым дочерним компаниям ввиду сложности сбора данных. </t>
    </r>
    <r>
      <rPr>
        <b/>
        <sz val="10"/>
        <color theme="1"/>
        <rFont val="MTS Text"/>
        <charset val="204"/>
      </rPr>
      <t xml:space="preserve">В МГТС реализуется проект по переходу на оптоволоконную связь и замене медно-жильного кабеля ( с каждым годом происходит сокращение объёмов демонтажа из телефонно-кабельных колодцев (коммуникаций), в связи с чем сокращаются суммарные отходы III класса по Группе компаний. </t>
    </r>
  </si>
  <si>
    <t>[95] В расчет данного показателя за 2023 год включены компании: МГТС, РТК, МТС-Банк, МТТ, МТС Диджитал, МТС Беларусь,  GreenBush, ПАО "МТС", МТС Армения.</t>
  </si>
  <si>
    <t>Утилизация [97]</t>
  </si>
  <si>
    <t>2023 [98]</t>
  </si>
  <si>
    <t>2024 [99]</t>
  </si>
  <si>
    <t>[97] Компания передает отходы сторонним организациям для последующего обращения. Операторы, которым компания передает отходы, управляют отходами в соответствии с законодательством Российской Федерации. По совокупности требований применимого законодательства у Компании нет обязательств осуществлять учет и контроль конкретных способов последующего обращения с отходами, передаваемыми на утилизацию. Значение 2022 г. по образованным отходам было скорректировано в связи с новой методикой расчета.</t>
  </si>
  <si>
    <t xml:space="preserve">[99] В расчет данного показателя за 2024 год включены компании: МГТС, РТК, МТС-Банк, МТТ, МТС Беларусь,  GreenBush, ПАО "МТС". </t>
  </si>
  <si>
    <t>2023 [100]</t>
  </si>
  <si>
    <t>2024 [101]</t>
  </si>
  <si>
    <t>[100] В расчет данного показателя за 2023 год включены компании: МГТС, РТК, МТС-Банк, МТТ,  МТС Беларусь,  GreenBush, ПАО "МТС", МТС Армения.</t>
  </si>
  <si>
    <t xml:space="preserve">[101] В расчет данного показателя за 2024 год включены компании: МГТС, РТК, МТС-Банк, МТТ, МТС Беларусь,  GreenBush, ПАО "МТС". </t>
  </si>
  <si>
    <r>
      <rPr>
        <b/>
        <sz val="11"/>
        <color rgb="FF7D7D7D"/>
        <rFont val="MTS Text"/>
        <charset val="204"/>
      </rPr>
      <t>GRI 303-3, TC-IM-130a.2, TC-SI-130a.2</t>
    </r>
    <r>
      <rPr>
        <sz val="11"/>
        <color rgb="FF7D7D7D"/>
        <rFont val="MTS Text"/>
        <charset val="204"/>
      </rPr>
      <t xml:space="preserve"> </t>
    </r>
    <r>
      <rPr>
        <sz val="11"/>
        <rFont val="MTS Text"/>
        <charset val="204"/>
      </rPr>
      <t xml:space="preserve">Водозабор Группы МТС, тыс. м3 </t>
    </r>
    <r>
      <rPr>
        <sz val="11"/>
        <color rgb="FF7D7D7D"/>
        <rFont val="MTS Text"/>
        <charset val="204"/>
      </rPr>
      <t>[102]</t>
    </r>
  </si>
  <si>
    <t>2023 [103]</t>
  </si>
  <si>
    <t>2024 [104]</t>
  </si>
  <si>
    <t xml:space="preserve">[102] В связи с особенностями сбора информации и сложностями в получении данных от арендодателей в указанных объемах не учтены данные по некоторым дочерним компаниям Группы МТС и объектам, находящимся на арендуемых площадях. В расчет данного показателя за 2024 г. включены компании МГТС, РТК, МТС-Банк, МТТ, МТС Диджитал, МТС Беларусь,  GreenBush, ПАО "МТС". В 2024 году из периметра рассчета данного показателя был исключен МТС Армения. По объектам, по которым отсутствуют данные по фактическому потреблению расход рассчитан на основе внутренних методик Компании. Данные по потреблению воды в 2023 г. были пересчитаны после публикации Годового отчета за 2023 год. </t>
  </si>
  <si>
    <t xml:space="preserve">[103]  В расчет данного показателя за 2023 г. включены компании МГТС, РТК, МТС-Банк, МТТ, МТС Диджитал, МТС Беларусь,  GreenBush, ПАО "МТС", МТС Армения. Данные по потреблению воды в 2023 г. были пересчитаны после публикации Годового отчета за 2023 год. </t>
  </si>
  <si>
    <t xml:space="preserve">[104]  В расчет данного показателя за 2024 г. включены компании МГТС, РТК, МТС-Банк, МТТ, МТС Диджитал, МТС Беларусь,  GreenBush, ПАО "МТС". </t>
  </si>
  <si>
    <r>
      <rPr>
        <b/>
        <sz val="11"/>
        <color rgb="FF7D7D7D"/>
        <rFont val="MTS Text"/>
        <charset val="204"/>
      </rPr>
      <t>GRI 303-4, GRI 303-5, TC-IM-130a.2, TC-SI-130a.2</t>
    </r>
    <r>
      <rPr>
        <sz val="11"/>
        <color rgb="FF7D7D7D"/>
        <rFont val="MTS Text"/>
        <charset val="204"/>
      </rPr>
      <t xml:space="preserve"> </t>
    </r>
    <r>
      <rPr>
        <sz val="11"/>
        <rFont val="MTS Text"/>
        <charset val="204"/>
      </rPr>
      <t>Водопотребление и водоотведение Группы МТС, тыс. М3 [105]</t>
    </r>
  </si>
  <si>
    <t>2023 [106]</t>
  </si>
  <si>
    <t>2024 [107]</t>
  </si>
  <si>
    <t xml:space="preserve">[105] В связи с особенностями сбора информации и сложностями в получении данных от арендодателей в указанных объемах не учтены данные по некоторым дочерним компаниям Группы МТС и объектам, находящимся на арендуемых площадях.  По объектам, по которым отсутствуют данные по фактическому потреблению расход рассчитан на основе внутренних методик Компании. </t>
  </si>
  <si>
    <t>[106] . В расчет данного показателя за 2023 год включены компании: МГТС, РТК, МТС-Банк, МТТ, МТС Диджитал, МТС Беларусь,  GreenBush, ПАО "МТС", МТС Армения.</t>
  </si>
  <si>
    <r>
      <t xml:space="preserve">[107]  В расчет данного показателя за 2024 год включены компании: МГТС, РТК, МТС-Банк, МТТ, МТС Диджитал, МТС Беларусь,  GreenBush, ПАО "МТС". </t>
    </r>
    <r>
      <rPr>
        <b/>
        <sz val="10"/>
        <color theme="1"/>
        <rFont val="MTS Text"/>
        <charset val="204"/>
      </rPr>
      <t>В 2024 году была изменена методика расчета водопотребления по арендуемым объектам РТК, что повлияло на снижение показателя по Группе в 2024 году.</t>
    </r>
  </si>
  <si>
    <t>[98] В расчет данного показателя за 2023 год включены компании: МГТС, РТК, МТС-Банк, МТТ, МТС Беларусь, GreenBush, ПАО "МТС", МТС Армения.</t>
  </si>
  <si>
    <t>[54] Показатели приведены на основе данных Корпоративного университета по внутренней методике Компании (количество часов, затраченных на обучение включает часы по программам обучения, а также часы обучения по краткосрочным онлайн курсам без фиксированного времени прохождения, длительность которых рассчитывается в усредненном значении по 30 мин).  Большая динамика с 2021-2022 годами связана с изменением методики расчета в 2023 году. 
В показатель часов обучения по Группе включена информация только об объеме часов, учитываемых централизовано. Разбивка по категориям сотрудников не представляется возможной в силу невозможности детализации. Информация по данному показателю представлена по наиболее крупным компаниям Группы.</t>
  </si>
  <si>
    <t xml:space="preserve">[12] Расчет производится путем деления количества уволенных сотрудников на фактическую численность сотрудников на конец года. Рост текучести персонала в 2024 году обусловлен трансформацией компании. Информация по текучести персонала в разбивке по региону, полу и возрасту не продставляется возможной из-за процесса трансформации Компании в 2024 году. </t>
  </si>
  <si>
    <t>[96] В расчет данного показателя за 2024 год включены компании: МГТС, РТК, МТС-Банк, МТТ, МТС Беларусь,  GreenBush, ПАО "МТС", МТС Диджитал.</t>
  </si>
  <si>
    <r>
      <t>Количество сотрудников Группы МТС, прошедших обновленные электронные курсы,</t>
    </r>
    <r>
      <rPr>
        <b/>
        <sz val="11"/>
        <color theme="1"/>
        <rFont val="MTS Text"/>
        <family val="2"/>
        <charset val="204"/>
      </rPr>
      <t xml:space="preserve"> человек </t>
    </r>
    <r>
      <rPr>
        <sz val="11"/>
        <color theme="1"/>
        <rFont val="MTS Text"/>
        <family val="2"/>
        <charset val="204"/>
      </rPr>
      <t>[62]</t>
    </r>
  </si>
  <si>
    <t>Курс "Кодекс делового поведения и комплаенс"</t>
  </si>
  <si>
    <t>[62] Увеличение количества сотрудников, прошедших курс по Кодексу в 2023 году связано с тем, что он был перезапущен и повторно назначен для прохождения всем сотрудникам. 
Данные за 2024 год представлены по ПАО "МТС", МТС Медиа, МТС Беларусь, МТС Диджитал, РТК, МГТС, МТС Банк. Уменьшение количества прошедших курс сотрудников объясняется учетом меньшего количества компаний при расчете показателя и изменением подхода к обучению: в 2024 году курсы по Кодексу делового поведения и этики и Антикоррупционному комплаенсу были объединены в единый курс - Курс "Кодекс делового поведения и комплаенс".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</si>
</sst>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0.00000"/>
    <numFmt numFmtId="168" formatCode="0.000"/>
    <numFmt numFmtId="169" formatCode="#,##0_ ;\-#,##0\ "/>
  </numFmts>
  <fonts count="76">
    <font>
      <sz val="11"/>
      <color theme="1"/>
      <name val="Calibri"/>
      <family val="2"/>
      <scheme val="minor"/>
    </font>
    <font>
      <sz val="11"/>
      <color theme="1"/>
      <name val="Calibri"/>
      <family val="2"/>
      <charset val="204"/>
      <scheme val="minor"/>
    </font>
    <font>
      <b/>
      <sz val="10"/>
      <color theme="1"/>
      <name val="MTS Text"/>
      <family val="2"/>
    </font>
    <font>
      <sz val="10"/>
      <color theme="1"/>
      <name val="MTS Text"/>
      <family val="2"/>
    </font>
    <font>
      <b/>
      <sz val="10"/>
      <color theme="0"/>
      <name val="MTS Text"/>
      <family val="2"/>
    </font>
    <font>
      <sz val="10"/>
      <name val="MTS Text"/>
      <family val="2"/>
    </font>
    <font>
      <b/>
      <sz val="11"/>
      <color theme="0"/>
      <name val="MTS Text"/>
      <family val="2"/>
    </font>
    <font>
      <sz val="11"/>
      <color theme="1"/>
      <name val="MTS Text"/>
      <family val="2"/>
    </font>
    <font>
      <b/>
      <sz val="10"/>
      <name val="MTS Text"/>
      <family val="2"/>
    </font>
    <font>
      <sz val="8"/>
      <name val="MTS Text"/>
      <family val="2"/>
    </font>
    <font>
      <sz val="11"/>
      <color theme="1"/>
      <name val="Calibri"/>
      <family val="2"/>
      <scheme val="minor"/>
    </font>
    <font>
      <sz val="11"/>
      <color rgb="FF000000"/>
      <name val="Calibri"/>
      <family val="2"/>
      <charset val="204"/>
    </font>
    <font>
      <sz val="8"/>
      <name val="Calibri"/>
      <family val="2"/>
      <charset val="204"/>
      <scheme val="minor"/>
    </font>
    <font>
      <sz val="11"/>
      <color theme="1"/>
      <name val="MTS Text"/>
      <family val="2"/>
      <charset val="204"/>
    </font>
    <font>
      <sz val="10"/>
      <color rgb="FF7D7D7D"/>
      <name val="MTS Text"/>
      <family val="2"/>
      <charset val="204"/>
    </font>
    <font>
      <sz val="10"/>
      <color theme="1"/>
      <name val="MTS Text"/>
      <family val="2"/>
      <charset val="204"/>
    </font>
    <font>
      <b/>
      <sz val="10"/>
      <color theme="1"/>
      <name val="MTS Text"/>
      <family val="2"/>
      <charset val="204"/>
    </font>
    <font>
      <sz val="11"/>
      <color rgb="FF7D7D7D"/>
      <name val="MTS Text"/>
      <family val="2"/>
      <charset val="204"/>
    </font>
    <font>
      <b/>
      <sz val="11"/>
      <color theme="1"/>
      <name val="MTS Text"/>
      <family val="2"/>
      <charset val="204"/>
    </font>
    <font>
      <vertAlign val="superscript"/>
      <sz val="6"/>
      <color rgb="FF000000"/>
      <name val="MTS Text"/>
      <family val="2"/>
      <charset val="204"/>
    </font>
    <font>
      <u/>
      <sz val="11"/>
      <color theme="10"/>
      <name val="Calibri"/>
      <family val="2"/>
      <scheme val="minor"/>
    </font>
    <font>
      <b/>
      <sz val="10"/>
      <color rgb="FFFF0000"/>
      <name val="MTS Text"/>
      <family val="2"/>
      <charset val="204"/>
    </font>
    <font>
      <sz val="10"/>
      <color rgb="FF000000"/>
      <name val="MTS Text"/>
      <family val="2"/>
      <charset val="204"/>
    </font>
    <font>
      <sz val="8"/>
      <name val="MTS Text"/>
      <family val="2"/>
      <charset val="204"/>
    </font>
    <font>
      <sz val="10"/>
      <name val="MTS Text"/>
      <family val="2"/>
      <charset val="204"/>
    </font>
    <font>
      <u/>
      <sz val="10"/>
      <color theme="10"/>
      <name val="MTS Text"/>
      <family val="2"/>
      <charset val="204"/>
    </font>
    <font>
      <i/>
      <sz val="10"/>
      <color theme="1"/>
      <name val="MTS Text"/>
      <family val="2"/>
      <charset val="204"/>
    </font>
    <font>
      <b/>
      <sz val="10"/>
      <color rgb="FF000000"/>
      <name val="MTS Text"/>
      <family val="2"/>
      <charset val="204"/>
    </font>
    <font>
      <b/>
      <sz val="10"/>
      <name val="MTS Text"/>
      <family val="2"/>
      <charset val="204"/>
    </font>
    <font>
      <u/>
      <sz val="8"/>
      <name val="MTS Text"/>
      <family val="2"/>
    </font>
    <font>
      <sz val="11"/>
      <color theme="6"/>
      <name val="MTS Text"/>
      <family val="2"/>
      <charset val="204"/>
    </font>
    <font>
      <b/>
      <sz val="11"/>
      <color rgb="FFFF0000"/>
      <name val="MTS Text"/>
      <family val="2"/>
      <charset val="204"/>
    </font>
    <font>
      <b/>
      <sz val="10"/>
      <color theme="0"/>
      <name val="MTS Text"/>
      <family val="2"/>
      <charset val="204"/>
    </font>
    <font>
      <b/>
      <sz val="11"/>
      <color theme="1" tint="0.499984740745262"/>
      <name val="MTS Text"/>
      <family val="2"/>
      <charset val="204"/>
    </font>
    <font>
      <sz val="10"/>
      <color theme="1"/>
      <name val="Symbol"/>
      <family val="1"/>
      <charset val="2"/>
    </font>
    <font>
      <sz val="10"/>
      <color theme="1"/>
      <name val="Times New Roman"/>
      <family val="1"/>
      <charset val="204"/>
    </font>
    <font>
      <b/>
      <sz val="16"/>
      <color theme="1"/>
      <name val="MTS Text"/>
      <family val="2"/>
      <charset val="204"/>
    </font>
    <font>
      <b/>
      <sz val="18"/>
      <color rgb="FFFF0032"/>
      <name val="MTS Text"/>
      <family val="2"/>
      <charset val="204"/>
    </font>
    <font>
      <sz val="11"/>
      <name val="Calibri"/>
      <family val="2"/>
      <scheme val="minor"/>
    </font>
    <font>
      <b/>
      <sz val="11"/>
      <color rgb="FFFF0000"/>
      <name val="MTS Text"/>
      <family val="2"/>
    </font>
    <font>
      <u/>
      <sz val="10"/>
      <color theme="10"/>
      <name val="MTS Text"/>
      <family val="2"/>
    </font>
    <font>
      <u/>
      <sz val="11"/>
      <color theme="10"/>
      <name val="MTS Text"/>
      <family val="2"/>
    </font>
    <font>
      <sz val="12"/>
      <name val="MTS Text"/>
      <family val="2"/>
    </font>
    <font>
      <b/>
      <u/>
      <sz val="10"/>
      <color theme="1"/>
      <name val="MTS Text"/>
      <family val="2"/>
    </font>
    <font>
      <i/>
      <sz val="10"/>
      <color theme="1"/>
      <name val="MTS Text"/>
      <family val="2"/>
    </font>
    <font>
      <sz val="11"/>
      <color rgb="FF7D7D7D"/>
      <name val="MTS Text"/>
      <family val="2"/>
    </font>
    <font>
      <b/>
      <sz val="11"/>
      <color theme="1" tint="0.499984740745262"/>
      <name val="MTS Text"/>
      <family val="2"/>
    </font>
    <font>
      <b/>
      <sz val="11"/>
      <color theme="1"/>
      <name val="MTS Text"/>
      <family val="2"/>
    </font>
    <font>
      <b/>
      <sz val="11"/>
      <color rgb="FF7D7D7D"/>
      <name val="MTS Text"/>
      <family val="2"/>
    </font>
    <font>
      <sz val="11"/>
      <name val="MTS Text"/>
      <family val="2"/>
    </font>
    <font>
      <b/>
      <sz val="11"/>
      <name val="MTS Text"/>
      <family val="2"/>
    </font>
    <font>
      <sz val="10"/>
      <color rgb="FF000000"/>
      <name val="MTS Text"/>
      <family val="2"/>
    </font>
    <font>
      <vertAlign val="superscript"/>
      <sz val="10"/>
      <color rgb="FF000000"/>
      <name val="MTS Text"/>
      <family val="2"/>
    </font>
    <font>
      <sz val="11"/>
      <color theme="6"/>
      <name val="MTS Text"/>
      <family val="2"/>
    </font>
    <font>
      <sz val="9"/>
      <color theme="1"/>
      <name val="MTS Text"/>
      <family val="2"/>
    </font>
    <font>
      <sz val="11"/>
      <color theme="1" tint="0.499984740745262"/>
      <name val="MTS Text"/>
      <family val="2"/>
    </font>
    <font>
      <sz val="10"/>
      <color rgb="FF7D7D7D"/>
      <name val="MTS Text"/>
      <family val="2"/>
    </font>
    <font>
      <b/>
      <sz val="10"/>
      <color rgb="FF000000"/>
      <name val="MTS Text"/>
      <family val="2"/>
    </font>
    <font>
      <b/>
      <sz val="10"/>
      <color rgb="FF444042"/>
      <name val="MTS Text"/>
      <family val="2"/>
    </font>
    <font>
      <b/>
      <sz val="10"/>
      <color theme="1"/>
      <name val="MTS Text"/>
      <charset val="204"/>
    </font>
    <font>
      <b/>
      <sz val="11"/>
      <color theme="1"/>
      <name val="Calibri"/>
      <family val="2"/>
      <charset val="204"/>
      <scheme val="minor"/>
    </font>
    <font>
      <b/>
      <sz val="8"/>
      <name val="MTS Text"/>
      <charset val="204"/>
    </font>
    <font>
      <sz val="11"/>
      <color rgb="FF7D7D7D"/>
      <name val="MTS Text"/>
      <charset val="204"/>
    </font>
    <font>
      <b/>
      <sz val="11"/>
      <color rgb="FF7D7D7D"/>
      <name val="MTS Text"/>
      <charset val="204"/>
    </font>
    <font>
      <sz val="11"/>
      <name val="MTS Text"/>
      <charset val="204"/>
    </font>
    <font>
      <b/>
      <sz val="9"/>
      <color rgb="FF000000"/>
      <name val="Tahoma"/>
      <family val="2"/>
    </font>
    <font>
      <sz val="9"/>
      <color rgb="FF000000"/>
      <name val="Tahoma"/>
      <family val="2"/>
    </font>
    <font>
      <b/>
      <sz val="11"/>
      <color theme="1"/>
      <name val="MTS Text"/>
      <charset val="204"/>
    </font>
    <font>
      <sz val="10"/>
      <color theme="0"/>
      <name val="MTS Text"/>
      <family val="2"/>
      <charset val="204"/>
    </font>
    <font>
      <sz val="11"/>
      <name val="MTS Text"/>
      <family val="2"/>
      <charset val="204"/>
    </font>
    <font>
      <b/>
      <sz val="10"/>
      <color theme="1" tint="0.499984740745262"/>
      <name val="MTS Text"/>
      <charset val="204"/>
    </font>
    <font>
      <sz val="10"/>
      <name val="MTS Text"/>
      <charset val="204"/>
    </font>
    <font>
      <sz val="10"/>
      <color theme="1"/>
      <name val="MTS Text"/>
      <charset val="204"/>
    </font>
    <font>
      <b/>
      <sz val="10"/>
      <color theme="2" tint="-0.499984740745262"/>
      <name val="MTS Text"/>
      <charset val="204"/>
    </font>
    <font>
      <b/>
      <sz val="11"/>
      <color theme="2" tint="-0.499984740745262"/>
      <name val="MTS Text"/>
      <charset val="204"/>
    </font>
    <font>
      <i/>
      <sz val="10"/>
      <color theme="1"/>
      <name val="MTS Text"/>
      <charset val="204"/>
    </font>
  </fonts>
  <fills count="12">
    <fill>
      <patternFill patternType="none"/>
    </fill>
    <fill>
      <patternFill patternType="gray125"/>
    </fill>
    <fill>
      <patternFill patternType="solid">
        <fgColor rgb="FFFF0037"/>
        <bgColor indexed="64"/>
      </patternFill>
    </fill>
    <fill>
      <patternFill patternType="solid">
        <fgColor rgb="FFFF003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style="dashed">
        <color indexed="64"/>
      </left>
      <right style="dashed">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right style="dashed">
        <color indexed="64"/>
      </right>
      <top style="dashed">
        <color indexed="64"/>
      </top>
      <bottom/>
      <diagonal/>
    </border>
    <border>
      <left/>
      <right style="dashed">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style="hair">
        <color auto="1"/>
      </left>
      <right/>
      <top/>
      <bottom/>
      <diagonal/>
    </border>
    <border>
      <left style="thin">
        <color indexed="64"/>
      </left>
      <right/>
      <top/>
      <bottom/>
      <diagonal/>
    </border>
  </borders>
  <cellStyleXfs count="9">
    <xf numFmtId="0" fontId="0" fillId="0" borderId="0"/>
    <xf numFmtId="0" fontId="11" fillId="0" borderId="0"/>
    <xf numFmtId="0" fontId="10" fillId="0" borderId="0"/>
    <xf numFmtId="0" fontId="20" fillId="0" borderId="0" applyNumberForma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cellStyleXfs>
  <cellXfs count="311">
    <xf numFmtId="0" fontId="0" fillId="0" borderId="0" xfId="0"/>
    <xf numFmtId="0" fontId="3" fillId="0" borderId="0" xfId="0" applyFont="1" applyAlignment="1">
      <alignment vertical="center"/>
    </xf>
    <xf numFmtId="0" fontId="4" fillId="2" borderId="1" xfId="0" applyFont="1" applyFill="1" applyBorder="1" applyAlignment="1">
      <alignment horizontal="center" vertical="center" wrapText="1"/>
    </xf>
    <xf numFmtId="2"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7" fillId="0" borderId="0" xfId="0" applyFont="1"/>
    <xf numFmtId="0" fontId="2" fillId="4" borderId="3" xfId="0" applyFont="1" applyFill="1" applyBorder="1" applyAlignment="1">
      <alignment horizontal="left" vertical="center" wrapText="1"/>
    </xf>
    <xf numFmtId="49" fontId="5" fillId="0" borderId="3" xfId="0" applyNumberFormat="1" applyFont="1" applyBorder="1" applyAlignment="1">
      <alignment horizontal="left" vertical="center" wrapText="1"/>
    </xf>
    <xf numFmtId="0" fontId="7" fillId="0" borderId="3" xfId="0" applyFont="1" applyBorder="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center"/>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3" fillId="5" borderId="1" xfId="0" applyNumberFormat="1"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5" borderId="9"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xf>
    <xf numFmtId="49" fontId="5" fillId="5" borderId="3" xfId="0" applyNumberFormat="1" applyFont="1" applyFill="1" applyBorder="1" applyAlignment="1">
      <alignment horizontal="left" vertical="center" wrapText="1"/>
    </xf>
    <xf numFmtId="0" fontId="11" fillId="0" borderId="0" xfId="1"/>
    <xf numFmtId="0" fontId="11" fillId="0" borderId="0" xfId="1" applyAlignment="1">
      <alignment wrapText="1"/>
    </xf>
    <xf numFmtId="0" fontId="11" fillId="8" borderId="0" xfId="1" applyFill="1"/>
    <xf numFmtId="0" fontId="9" fillId="0" borderId="0" xfId="0" applyFont="1"/>
    <xf numFmtId="0" fontId="9" fillId="0" borderId="0" xfId="0" applyFont="1" applyAlignment="1">
      <alignment vertical="top"/>
    </xf>
    <xf numFmtId="0" fontId="12" fillId="0" borderId="0" xfId="0" applyFont="1"/>
    <xf numFmtId="0" fontId="5" fillId="0" borderId="0" xfId="0" applyFont="1"/>
    <xf numFmtId="0" fontId="14"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15" fillId="0" borderId="0" xfId="0" applyFont="1"/>
    <xf numFmtId="0" fontId="1" fillId="0" borderId="0" xfId="0" applyFont="1" applyAlignment="1">
      <alignment vertical="center" wrapText="1"/>
    </xf>
    <xf numFmtId="0" fontId="23" fillId="0" borderId="0" xfId="0" applyFont="1"/>
    <xf numFmtId="0" fontId="24" fillId="0" borderId="0" xfId="0" applyFont="1"/>
    <xf numFmtId="0" fontId="24" fillId="0" borderId="0" xfId="0" applyFont="1" applyAlignment="1">
      <alignment vertical="top"/>
    </xf>
    <xf numFmtId="0" fontId="25" fillId="0" borderId="0" xfId="3" applyFont="1"/>
    <xf numFmtId="0" fontId="29" fillId="0" borderId="0" xfId="0" applyFont="1"/>
    <xf numFmtId="0" fontId="31" fillId="0" borderId="0" xfId="0" applyFont="1" applyAlignment="1">
      <alignment vertical="center"/>
    </xf>
    <xf numFmtId="0" fontId="24" fillId="4" borderId="0" xfId="0" applyFont="1" applyFill="1" applyAlignment="1">
      <alignment vertical="top"/>
    </xf>
    <xf numFmtId="0" fontId="24" fillId="4" borderId="0" xfId="0" applyFont="1" applyFill="1"/>
    <xf numFmtId="0" fontId="13" fillId="4" borderId="0" xfId="0" applyFont="1" applyFill="1"/>
    <xf numFmtId="0" fontId="17" fillId="4" borderId="0" xfId="0" applyFont="1" applyFill="1" applyAlignment="1">
      <alignment vertical="center"/>
    </xf>
    <xf numFmtId="0" fontId="14" fillId="4" borderId="0" xfId="0" applyFont="1" applyFill="1" applyAlignment="1">
      <alignment vertical="center"/>
    </xf>
    <xf numFmtId="0" fontId="9" fillId="0" borderId="0" xfId="0" applyFont="1" applyAlignment="1">
      <alignment wrapText="1"/>
    </xf>
    <xf numFmtId="0" fontId="15" fillId="4" borderId="0" xfId="0" applyFont="1" applyFill="1"/>
    <xf numFmtId="0" fontId="22" fillId="0" borderId="0" xfId="0" applyFont="1" applyAlignment="1">
      <alignment vertical="center"/>
    </xf>
    <xf numFmtId="0" fontId="9" fillId="4" borderId="0" xfId="0" applyFont="1" applyFill="1"/>
    <xf numFmtId="0" fontId="0" fillId="4" borderId="0" xfId="0" applyFill="1"/>
    <xf numFmtId="0" fontId="15" fillId="0" borderId="0" xfId="0" applyFont="1" applyAlignment="1">
      <alignment vertical="center" wrapText="1"/>
    </xf>
    <xf numFmtId="3" fontId="16" fillId="0" borderId="0" xfId="0" applyNumberFormat="1" applyFont="1" applyAlignment="1">
      <alignment horizontal="center" vertical="center" wrapText="1"/>
    </xf>
    <xf numFmtId="0" fontId="9" fillId="0" borderId="0" xfId="0" applyFont="1" applyAlignment="1">
      <alignment horizontal="left"/>
    </xf>
    <xf numFmtId="0" fontId="34" fillId="0" borderId="1" xfId="0" applyFont="1" applyBorder="1" applyAlignment="1">
      <alignment horizontal="left" vertical="center" wrapText="1" indent="4"/>
    </xf>
    <xf numFmtId="0" fontId="15" fillId="0" borderId="1" xfId="0" applyFont="1" applyBorder="1" applyAlignment="1">
      <alignment horizontal="right" vertical="center" wrapText="1" indent="4"/>
    </xf>
    <xf numFmtId="0" fontId="26" fillId="0" borderId="1" xfId="0" applyFont="1" applyBorder="1" applyAlignment="1">
      <alignment horizontal="left" vertical="center" wrapText="1" indent="4"/>
    </xf>
    <xf numFmtId="0" fontId="27" fillId="0" borderId="1" xfId="0" applyFont="1" applyBorder="1" applyAlignment="1">
      <alignment vertical="center" wrapText="1"/>
    </xf>
    <xf numFmtId="0" fontId="24" fillId="0" borderId="1" xfId="0" applyFont="1" applyBorder="1" applyAlignment="1">
      <alignment vertical="center" wrapText="1"/>
    </xf>
    <xf numFmtId="0" fontId="13" fillId="0" borderId="0" xfId="0" applyFont="1"/>
    <xf numFmtId="0" fontId="15" fillId="0" borderId="1" xfId="0" applyFont="1" applyBorder="1" applyAlignment="1">
      <alignment vertical="center" wrapText="1"/>
    </xf>
    <xf numFmtId="0" fontId="15" fillId="0" borderId="1" xfId="0" applyFont="1" applyBorder="1" applyAlignment="1">
      <alignment horizontal="center" vertical="center" wrapText="1"/>
    </xf>
    <xf numFmtId="3" fontId="16" fillId="0" borderId="1"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15" fillId="0" borderId="1" xfId="0" applyFont="1" applyBorder="1" applyAlignment="1">
      <alignment horizontal="left" vertical="center" wrapText="1" indent="4"/>
    </xf>
    <xf numFmtId="0" fontId="32" fillId="3" borderId="1" xfId="0" applyFont="1" applyFill="1" applyBorder="1" applyAlignment="1">
      <alignment horizontal="center" vertical="center" wrapText="1"/>
    </xf>
    <xf numFmtId="14" fontId="32" fillId="3" borderId="1" xfId="0" applyNumberFormat="1" applyFont="1" applyFill="1" applyBorder="1" applyAlignment="1">
      <alignment horizontal="center" vertical="center" wrapText="1"/>
    </xf>
    <xf numFmtId="9" fontId="16" fillId="0" borderId="1" xfId="0" applyNumberFormat="1" applyFont="1" applyBorder="1" applyAlignment="1">
      <alignment horizontal="center" vertical="center" wrapText="1"/>
    </xf>
    <xf numFmtId="0" fontId="36" fillId="11" borderId="0" xfId="0" applyFont="1" applyFill="1"/>
    <xf numFmtId="0" fontId="37" fillId="0" borderId="0" xfId="0" applyFont="1"/>
    <xf numFmtId="0" fontId="38" fillId="0" borderId="0" xfId="0" applyFont="1" applyAlignment="1">
      <alignment vertical="center"/>
    </xf>
    <xf numFmtId="0" fontId="0" fillId="0" borderId="0" xfId="0" applyAlignment="1">
      <alignment vertical="center"/>
    </xf>
    <xf numFmtId="0" fontId="16" fillId="0" borderId="1" xfId="0" applyFont="1" applyBorder="1" applyAlignment="1">
      <alignment horizontal="center" vertical="center" wrapText="1"/>
    </xf>
    <xf numFmtId="0" fontId="13" fillId="4" borderId="0" xfId="0" applyFont="1" applyFill="1" applyAlignment="1">
      <alignment vertical="center"/>
    </xf>
    <xf numFmtId="1"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0" fontId="15" fillId="0" borderId="0" xfId="0" applyFont="1" applyAlignment="1">
      <alignment horizontal="left" wrapText="1"/>
    </xf>
    <xf numFmtId="0" fontId="15" fillId="0" borderId="10" xfId="0" applyFont="1" applyBorder="1" applyAlignment="1">
      <alignment horizontal="center" vertical="center" wrapText="1"/>
    </xf>
    <xf numFmtId="1" fontId="27" fillId="0" borderId="1" xfId="0" applyNumberFormat="1" applyFont="1" applyBorder="1" applyAlignment="1">
      <alignment horizontal="center" vertical="center" wrapText="1"/>
    </xf>
    <xf numFmtId="2" fontId="28" fillId="0" borderId="1" xfId="0" applyNumberFormat="1" applyFont="1" applyBorder="1" applyAlignment="1">
      <alignment horizontal="center" vertical="center" wrapText="1"/>
    </xf>
    <xf numFmtId="2" fontId="16" fillId="10" borderId="1"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9" fontId="16" fillId="0" borderId="1" xfId="4" applyFont="1" applyBorder="1" applyAlignment="1">
      <alignment horizontal="center" vertical="center" wrapText="1"/>
    </xf>
    <xf numFmtId="0" fontId="9" fillId="4" borderId="0" xfId="0" applyFont="1" applyFill="1" applyAlignment="1">
      <alignment horizontal="left"/>
    </xf>
    <xf numFmtId="43" fontId="16" fillId="0" borderId="1" xfId="5" applyFont="1" applyBorder="1" applyAlignment="1">
      <alignment horizontal="center" vertical="center" wrapText="1"/>
    </xf>
    <xf numFmtId="0" fontId="22" fillId="0" borderId="1" xfId="0" applyFont="1" applyBorder="1" applyAlignment="1">
      <alignment horizontal="right" vertical="center" wrapText="1"/>
    </xf>
    <xf numFmtId="4" fontId="27" fillId="0" borderId="10" xfId="0" applyNumberFormat="1" applyFont="1" applyBorder="1" applyAlignment="1">
      <alignment horizontal="center" vertical="center" wrapText="1"/>
    </xf>
    <xf numFmtId="164" fontId="16" fillId="0" borderId="0" xfId="0" applyNumberFormat="1" applyFont="1" applyAlignment="1">
      <alignment horizontal="center" vertical="center" wrapText="1"/>
    </xf>
    <xf numFmtId="2" fontId="16" fillId="0" borderId="0" xfId="0" applyNumberFormat="1" applyFont="1" applyAlignment="1">
      <alignment horizontal="center" vertical="center" wrapText="1"/>
    </xf>
    <xf numFmtId="0" fontId="9" fillId="11" borderId="0" xfId="0" applyFont="1" applyFill="1"/>
    <xf numFmtId="0" fontId="39" fillId="0" borderId="0" xfId="0" applyFont="1" applyAlignment="1">
      <alignment vertical="center"/>
    </xf>
    <xf numFmtId="0" fontId="7" fillId="4" borderId="0" xfId="0" applyFont="1" applyFill="1"/>
    <xf numFmtId="0" fontId="5" fillId="4" borderId="0" xfId="0" applyFont="1" applyFill="1"/>
    <xf numFmtId="0" fontId="40" fillId="0" borderId="0" xfId="3" applyFont="1" applyAlignment="1">
      <alignment vertical="center"/>
    </xf>
    <xf numFmtId="0" fontId="4" fillId="3" borderId="1" xfId="0" applyFont="1" applyFill="1" applyBorder="1" applyAlignment="1">
      <alignment horizontal="center" vertical="center" wrapText="1"/>
    </xf>
    <xf numFmtId="0" fontId="3"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41" fillId="4" borderId="0" xfId="3" applyFont="1" applyFill="1" applyAlignment="1">
      <alignment vertical="center"/>
    </xf>
    <xf numFmtId="0" fontId="5" fillId="4" borderId="0" xfId="0" applyFont="1" applyFill="1" applyAlignment="1">
      <alignment vertical="top"/>
    </xf>
    <xf numFmtId="0" fontId="42" fillId="0" borderId="0" xfId="0" applyFont="1"/>
    <xf numFmtId="0" fontId="5" fillId="0" borderId="0" xfId="0" applyFont="1" applyAlignment="1">
      <alignment vertical="top"/>
    </xf>
    <xf numFmtId="0" fontId="4" fillId="9" borderId="1" xfId="0"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4" fillId="0" borderId="1" xfId="0" applyFont="1" applyBorder="1" applyAlignment="1">
      <alignment vertical="center" wrapText="1"/>
    </xf>
    <xf numFmtId="0" fontId="3" fillId="0" borderId="1" xfId="0" applyFont="1" applyBorder="1" applyAlignment="1">
      <alignment horizontal="left" vertical="center" wrapText="1" indent="4"/>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3" fillId="0" borderId="0" xfId="0" applyFont="1"/>
    <xf numFmtId="14" fontId="4" fillId="3" borderId="1" xfId="0" applyNumberFormat="1" applyFont="1" applyFill="1" applyBorder="1" applyAlignment="1">
      <alignment horizontal="center" vertical="center" wrapText="1"/>
    </xf>
    <xf numFmtId="0" fontId="45" fillId="4" borderId="0" xfId="0" applyFont="1" applyFill="1" applyAlignment="1">
      <alignment vertical="center"/>
    </xf>
    <xf numFmtId="0" fontId="3" fillId="0" borderId="1" xfId="0" applyFont="1" applyBorder="1" applyAlignment="1">
      <alignment horizontal="left" vertical="center" wrapText="1" indent="9"/>
    </xf>
    <xf numFmtId="43" fontId="2" fillId="0" borderId="1" xfId="5" applyFont="1" applyBorder="1" applyAlignment="1">
      <alignment horizontal="center" vertical="center" wrapText="1"/>
    </xf>
    <xf numFmtId="164" fontId="2" fillId="0" borderId="1" xfId="0" applyNumberFormat="1" applyFont="1" applyBorder="1" applyAlignment="1">
      <alignment horizontal="center" vertical="center" wrapText="1"/>
    </xf>
    <xf numFmtId="0" fontId="52" fillId="4" borderId="0" xfId="0" applyFont="1" applyFill="1" applyAlignment="1">
      <alignment vertical="center"/>
    </xf>
    <xf numFmtId="2"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54" fillId="0" borderId="0" xfId="0" applyFont="1"/>
    <xf numFmtId="0" fontId="3"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0" fontId="56" fillId="0" borderId="0" xfId="0" applyFont="1" applyAlignment="1">
      <alignment vertical="center"/>
    </xf>
    <xf numFmtId="0" fontId="7" fillId="4" borderId="0" xfId="0" applyFont="1" applyFill="1" applyAlignment="1">
      <alignment vertical="center"/>
    </xf>
    <xf numFmtId="3" fontId="57" fillId="0" borderId="1" xfId="0" applyNumberFormat="1" applyFont="1" applyBorder="1" applyAlignment="1">
      <alignment horizontal="center" vertical="center" wrapText="1"/>
    </xf>
    <xf numFmtId="0" fontId="57" fillId="0" borderId="1" xfId="0" applyFont="1" applyBorder="1" applyAlignment="1">
      <alignment horizontal="center" vertical="center" wrapText="1"/>
    </xf>
    <xf numFmtId="0" fontId="51" fillId="0" borderId="1" xfId="0" applyFont="1" applyBorder="1" applyAlignment="1">
      <alignment vertical="center" wrapText="1"/>
    </xf>
    <xf numFmtId="166" fontId="57" fillId="0" borderId="1" xfId="0" applyNumberFormat="1" applyFont="1" applyBorder="1" applyAlignment="1">
      <alignment horizontal="center" vertical="center" wrapText="1"/>
    </xf>
    <xf numFmtId="0" fontId="51" fillId="0" borderId="0" xfId="0" applyFont="1" applyAlignment="1">
      <alignment vertical="center"/>
    </xf>
    <xf numFmtId="2" fontId="57" fillId="0" borderId="1" xfId="0" applyNumberFormat="1" applyFont="1" applyBorder="1" applyAlignment="1">
      <alignment horizontal="center" vertical="center" wrapText="1"/>
    </xf>
    <xf numFmtId="0" fontId="7" fillId="4" borderId="0" xfId="0" applyFont="1" applyFill="1" applyAlignment="1">
      <alignment horizontal="left"/>
    </xf>
    <xf numFmtId="0" fontId="40" fillId="0" borderId="0" xfId="3" applyFont="1"/>
    <xf numFmtId="1" fontId="58" fillId="0" borderId="1" xfId="0" applyNumberFormat="1" applyFont="1" applyBorder="1" applyAlignment="1">
      <alignment horizontal="center" vertical="center" wrapText="1"/>
    </xf>
    <xf numFmtId="3" fontId="2" fillId="11" borderId="1" xfId="0" applyNumberFormat="1"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4" fontId="5" fillId="0" borderId="0" xfId="0" applyNumberFormat="1" applyFont="1"/>
    <xf numFmtId="168" fontId="2" fillId="0" borderId="1" xfId="0" applyNumberFormat="1" applyFont="1" applyBorder="1" applyAlignment="1">
      <alignment horizontal="center" vertical="center" wrapText="1"/>
    </xf>
    <xf numFmtId="1" fontId="57" fillId="0" borderId="1" xfId="0" applyNumberFormat="1" applyFont="1" applyBorder="1" applyAlignment="1">
      <alignment horizontal="center" vertical="center" wrapText="1"/>
    </xf>
    <xf numFmtId="2" fontId="15" fillId="0" borderId="0" xfId="0" applyNumberFormat="1" applyFont="1"/>
    <xf numFmtId="0" fontId="20" fillId="0" borderId="0" xfId="3"/>
    <xf numFmtId="168" fontId="15" fillId="0" borderId="0" xfId="0" applyNumberFormat="1" applyFont="1"/>
    <xf numFmtId="4" fontId="16" fillId="10" borderId="1" xfId="0" applyNumberFormat="1" applyFont="1" applyFill="1" applyBorder="1" applyAlignment="1">
      <alignment horizontal="center" vertical="center" wrapText="1"/>
    </xf>
    <xf numFmtId="0" fontId="59" fillId="11" borderId="0" xfId="0" applyFont="1" applyFill="1"/>
    <xf numFmtId="2" fontId="16" fillId="11" borderId="1" xfId="0" applyNumberFormat="1" applyFont="1" applyFill="1" applyBorder="1" applyAlignment="1">
      <alignment horizontal="center" vertical="center" wrapText="1"/>
    </xf>
    <xf numFmtId="0" fontId="15" fillId="11" borderId="0" xfId="0" applyFont="1" applyFill="1"/>
    <xf numFmtId="3" fontId="16" fillId="11" borderId="1" xfId="0" applyNumberFormat="1" applyFont="1" applyFill="1" applyBorder="1" applyAlignment="1">
      <alignment horizontal="center" vertical="center" wrapText="1"/>
    </xf>
    <xf numFmtId="1" fontId="16" fillId="11" borderId="1" xfId="0" applyNumberFormat="1"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0" fontId="3" fillId="0" borderId="0" xfId="0" applyFont="1" applyAlignment="1">
      <alignment horizontal="left" wrapText="1"/>
    </xf>
    <xf numFmtId="0" fontId="3" fillId="0" borderId="10" xfId="0" applyFont="1" applyBorder="1" applyAlignment="1">
      <alignment horizontal="center" vertical="center" wrapText="1"/>
    </xf>
    <xf numFmtId="0" fontId="3" fillId="0" borderId="0" xfId="0" applyFont="1" applyAlignment="1">
      <alignment wrapText="1"/>
    </xf>
    <xf numFmtId="4" fontId="16" fillId="11" borderId="1" xfId="0" applyNumberFormat="1" applyFont="1" applyFill="1" applyBorder="1" applyAlignment="1">
      <alignment horizontal="center" vertical="center" wrapText="1"/>
    </xf>
    <xf numFmtId="0" fontId="3" fillId="0" borderId="0" xfId="0" applyFont="1" applyAlignment="1">
      <alignment vertical="center" wrapText="1"/>
    </xf>
    <xf numFmtId="3" fontId="2" fillId="0" borderId="0" xfId="0" applyNumberFormat="1" applyFont="1" applyAlignment="1">
      <alignment horizontal="center" vertical="center" wrapText="1"/>
    </xf>
    <xf numFmtId="0" fontId="41" fillId="4" borderId="0" xfId="3" applyFont="1" applyFill="1" applyAlignment="1"/>
    <xf numFmtId="0" fontId="9" fillId="0" borderId="0" xfId="0" applyFont="1" applyAlignment="1">
      <alignment horizontal="center" vertical="center"/>
    </xf>
    <xf numFmtId="0" fontId="61" fillId="0" borderId="0" xfId="0" applyFont="1" applyAlignment="1">
      <alignment vertical="center" wrapText="1"/>
    </xf>
    <xf numFmtId="0" fontId="61" fillId="0" borderId="0" xfId="0" applyFont="1" applyAlignment="1">
      <alignment horizontal="center" vertical="center" wrapText="1"/>
    </xf>
    <xf numFmtId="1" fontId="2" fillId="0" borderId="1" xfId="0" applyNumberFormat="1" applyFont="1" applyBorder="1" applyAlignment="1">
      <alignment horizontal="center" vertical="center"/>
    </xf>
    <xf numFmtId="0" fontId="61" fillId="0" borderId="0" xfId="0" applyFont="1" applyAlignment="1">
      <alignment vertical="center"/>
    </xf>
    <xf numFmtId="4" fontId="61" fillId="0" borderId="0" xfId="0" applyNumberFormat="1" applyFont="1" applyAlignment="1">
      <alignment vertical="center" wrapText="1"/>
    </xf>
    <xf numFmtId="2" fontId="2" fillId="11" borderId="1" xfId="0" applyNumberFormat="1" applyFont="1" applyFill="1" applyBorder="1" applyAlignment="1">
      <alignment horizontal="center" vertical="center" wrapText="1"/>
    </xf>
    <xf numFmtId="0" fontId="61"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0" fillId="0" borderId="0" xfId="3" applyFont="1" applyBorder="1" applyAlignment="1">
      <alignment wrapText="1"/>
    </xf>
    <xf numFmtId="0" fontId="62" fillId="4" borderId="0" xfId="0" applyFont="1" applyFill="1" applyAlignment="1">
      <alignment vertical="center"/>
    </xf>
    <xf numFmtId="0" fontId="61" fillId="0" borderId="21" xfId="0" applyFont="1" applyBorder="1" applyAlignment="1">
      <alignment horizontal="center" vertical="center" wrapText="1"/>
    </xf>
    <xf numFmtId="2" fontId="57" fillId="0" borderId="17" xfId="0" applyNumberFormat="1" applyFont="1" applyBorder="1" applyAlignment="1">
      <alignment horizontal="center" vertical="center" wrapText="1"/>
    </xf>
    <xf numFmtId="0" fontId="15" fillId="0" borderId="0" xfId="0" applyFont="1" applyAlignment="1">
      <alignment horizontal="left"/>
    </xf>
    <xf numFmtId="0" fontId="60" fillId="0" borderId="0" xfId="0" applyFont="1" applyAlignment="1">
      <alignment horizontal="center" vertical="center" wrapText="1"/>
    </xf>
    <xf numFmtId="9" fontId="16" fillId="11" borderId="1" xfId="4" applyFont="1" applyFill="1" applyBorder="1" applyAlignment="1">
      <alignment horizontal="center" vertical="center" wrapText="1"/>
    </xf>
    <xf numFmtId="0" fontId="0" fillId="11" borderId="0" xfId="0" applyFill="1"/>
    <xf numFmtId="0" fontId="67" fillId="11" borderId="0" xfId="0" applyFont="1" applyFill="1" applyAlignment="1">
      <alignment vertical="top"/>
    </xf>
    <xf numFmtId="0" fontId="68" fillId="9" borderId="1" xfId="3" applyFont="1" applyFill="1" applyBorder="1" applyAlignment="1">
      <alignment vertical="center" wrapText="1"/>
    </xf>
    <xf numFmtId="0" fontId="63" fillId="4" borderId="0" xfId="0" applyFont="1" applyFill="1" applyAlignment="1">
      <alignment vertical="center"/>
    </xf>
    <xf numFmtId="0" fontId="64" fillId="4" borderId="0" xfId="0" applyFont="1" applyFill="1" applyAlignment="1">
      <alignment vertical="center"/>
    </xf>
    <xf numFmtId="0" fontId="69" fillId="4" borderId="0" xfId="0" applyFont="1" applyFill="1" applyAlignment="1">
      <alignment vertical="center"/>
    </xf>
    <xf numFmtId="0" fontId="72" fillId="4" borderId="0" xfId="0" applyFont="1" applyFill="1"/>
    <xf numFmtId="164" fontId="2" fillId="0" borderId="0" xfId="0" applyNumberFormat="1" applyFont="1" applyAlignment="1">
      <alignment horizontal="center" vertical="center" wrapText="1"/>
    </xf>
    <xf numFmtId="3" fontId="0" fillId="0" borderId="0" xfId="0" applyNumberFormat="1"/>
    <xf numFmtId="0" fontId="61" fillId="0" borderId="22" xfId="0" applyFont="1" applyBorder="1" applyAlignment="1">
      <alignment vertical="center" wrapText="1"/>
    </xf>
    <xf numFmtId="167" fontId="16" fillId="11" borderId="1" xfId="0" applyNumberFormat="1" applyFont="1" applyFill="1" applyBorder="1" applyAlignment="1">
      <alignment horizontal="center" vertical="center" wrapText="1"/>
    </xf>
    <xf numFmtId="3" fontId="2" fillId="11" borderId="0" xfId="0" applyNumberFormat="1" applyFont="1" applyFill="1" applyAlignment="1">
      <alignment horizontal="center" vertical="center" wrapText="1"/>
    </xf>
    <xf numFmtId="0" fontId="22" fillId="0" borderId="1" xfId="0" applyFont="1" applyBorder="1" applyAlignment="1">
      <alignment vertical="center" wrapText="1"/>
    </xf>
    <xf numFmtId="4" fontId="27" fillId="0" borderId="1" xfId="0" applyNumberFormat="1" applyFont="1" applyBorder="1" applyAlignment="1">
      <alignment horizontal="center" vertical="center" wrapText="1"/>
    </xf>
    <xf numFmtId="3" fontId="27" fillId="0" borderId="1" xfId="0" applyNumberFormat="1" applyFont="1" applyBorder="1" applyAlignment="1">
      <alignment horizontal="center" vertical="center" wrapText="1"/>
    </xf>
    <xf numFmtId="0" fontId="72" fillId="0" borderId="1" xfId="0" applyFont="1" applyBorder="1" applyAlignment="1">
      <alignment vertical="center" wrapText="1"/>
    </xf>
    <xf numFmtId="0" fontId="15" fillId="11" borderId="0" xfId="0" applyFont="1" applyFill="1" applyAlignment="1">
      <alignment vertical="center" wrapText="1"/>
    </xf>
    <xf numFmtId="0" fontId="22" fillId="0" borderId="0" xfId="0" applyFont="1" applyAlignment="1">
      <alignment vertical="center" wrapText="1"/>
    </xf>
    <xf numFmtId="4" fontId="27" fillId="0" borderId="0" xfId="0" applyNumberFormat="1" applyFont="1" applyAlignment="1">
      <alignment horizontal="center" vertical="center" wrapText="1"/>
    </xf>
    <xf numFmtId="3" fontId="27" fillId="0" borderId="0" xfId="0" applyNumberFormat="1" applyFont="1" applyAlignment="1">
      <alignment horizontal="center" vertical="center" wrapText="1"/>
    </xf>
    <xf numFmtId="4" fontId="27" fillId="11" borderId="10" xfId="0" applyNumberFormat="1" applyFont="1" applyFill="1" applyBorder="1" applyAlignment="1">
      <alignment horizontal="center" vertical="center" wrapText="1"/>
    </xf>
    <xf numFmtId="4" fontId="27" fillId="11" borderId="1" xfId="0" applyNumberFormat="1" applyFont="1" applyFill="1" applyBorder="1" applyAlignment="1">
      <alignment horizontal="center" vertical="center" wrapText="1"/>
    </xf>
    <xf numFmtId="0" fontId="16" fillId="11" borderId="1" xfId="0" applyFont="1" applyFill="1" applyBorder="1" applyAlignment="1">
      <alignment horizontal="center" vertical="center" wrapText="1"/>
    </xf>
    <xf numFmtId="2" fontId="28" fillId="11"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 fontId="2" fillId="11" borderId="1" xfId="0" applyNumberFormat="1" applyFont="1" applyFill="1" applyBorder="1" applyAlignment="1">
      <alignment horizontal="center" vertical="center" wrapText="1"/>
    </xf>
    <xf numFmtId="164" fontId="2" fillId="11" borderId="1" xfId="0" applyNumberFormat="1" applyFont="1" applyFill="1" applyBorder="1" applyAlignment="1">
      <alignment horizontal="center" vertical="center" wrapText="1"/>
    </xf>
    <xf numFmtId="165" fontId="2" fillId="11" borderId="1" xfId="0" applyNumberFormat="1" applyFont="1" applyFill="1" applyBorder="1" applyAlignment="1">
      <alignment horizontal="center" vertical="center" wrapText="1"/>
    </xf>
    <xf numFmtId="3" fontId="75" fillId="11" borderId="1" xfId="0" applyNumberFormat="1" applyFont="1" applyFill="1" applyBorder="1" applyAlignment="1">
      <alignment horizontal="center" vertical="center" wrapText="1"/>
    </xf>
    <xf numFmtId="0" fontId="3" fillId="0" borderId="0" xfId="0" applyFont="1" applyAlignment="1">
      <alignment horizontal="left" vertical="center" wrapText="1" indent="4"/>
    </xf>
    <xf numFmtId="169" fontId="2" fillId="0" borderId="1" xfId="5" applyNumberFormat="1" applyFont="1" applyBorder="1" applyAlignment="1">
      <alignment horizontal="center" vertical="center" wrapText="1"/>
    </xf>
    <xf numFmtId="0" fontId="15" fillId="11" borderId="1" xfId="3" applyFont="1" applyFill="1" applyBorder="1" applyAlignment="1">
      <alignment vertical="center" wrapText="1"/>
    </xf>
    <xf numFmtId="10" fontId="9" fillId="0" borderId="0" xfId="0" applyNumberFormat="1" applyFont="1"/>
    <xf numFmtId="0" fontId="61" fillId="0" borderId="2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0" xfId="0" applyFont="1" applyBorder="1" applyAlignment="1">
      <alignment horizontal="left" vertical="center" wrapText="1"/>
    </xf>
    <xf numFmtId="0" fontId="3" fillId="0" borderId="0" xfId="0" applyFont="1" applyAlignment="1">
      <alignment horizontal="left" wrapText="1"/>
    </xf>
    <xf numFmtId="0" fontId="61" fillId="0" borderId="22" xfId="0" applyFont="1" applyBorder="1" applyAlignment="1">
      <alignment horizontal="center" vertical="center" wrapText="1"/>
    </xf>
    <xf numFmtId="0" fontId="3" fillId="11" borderId="0" xfId="0" applyFont="1" applyFill="1" applyAlignment="1">
      <alignment horizontal="left" wrapText="1"/>
    </xf>
    <xf numFmtId="0" fontId="3" fillId="0" borderId="0" xfId="0" applyFont="1" applyAlignment="1">
      <alignment horizontal="left" vertical="center" wrapText="1"/>
    </xf>
    <xf numFmtId="0" fontId="3" fillId="11" borderId="0" xfId="0" applyFont="1" applyFill="1" applyAlignment="1">
      <alignment horizontal="lef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4" fontId="2" fillId="0" borderId="10" xfId="0" applyNumberFormat="1" applyFont="1" applyBorder="1" applyAlignment="1">
      <alignment horizontal="center" vertical="center" wrapText="1"/>
    </xf>
    <xf numFmtId="4" fontId="2" fillId="0" borderId="11"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3" fillId="0" borderId="16" xfId="0" applyFont="1" applyBorder="1" applyAlignment="1">
      <alignment horizontal="center" vertical="center" wrapText="1"/>
    </xf>
    <xf numFmtId="3" fontId="2" fillId="0" borderId="16" xfId="0" applyNumberFormat="1" applyFont="1" applyBorder="1" applyAlignment="1">
      <alignment horizontal="center" vertical="center" wrapText="1"/>
    </xf>
    <xf numFmtId="0" fontId="59" fillId="0" borderId="21" xfId="0" applyFont="1" applyBorder="1" applyAlignment="1">
      <alignment horizontal="left" vertical="center" wrapText="1"/>
    </xf>
    <xf numFmtId="0" fontId="59" fillId="0" borderId="0" xfId="0" applyFont="1" applyAlignment="1">
      <alignment horizontal="left" vertical="center" wrapText="1"/>
    </xf>
    <xf numFmtId="0" fontId="45" fillId="4" borderId="0" xfId="0" applyFont="1" applyFill="1" applyAlignment="1">
      <alignment horizontal="lef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59" fillId="0" borderId="17" xfId="0" applyFont="1" applyBorder="1" applyAlignment="1">
      <alignment horizontal="left" vertical="center" wrapText="1"/>
    </xf>
    <xf numFmtId="0" fontId="59" fillId="0" borderId="18" xfId="0" applyFont="1" applyBorder="1" applyAlignment="1">
      <alignment horizontal="left" vertical="center" wrapText="1"/>
    </xf>
    <xf numFmtId="0" fontId="59" fillId="0" borderId="19" xfId="0" applyFont="1" applyBorder="1" applyAlignment="1">
      <alignment horizontal="left" vertical="center" wrapText="1"/>
    </xf>
    <xf numFmtId="0" fontId="44" fillId="0" borderId="12" xfId="0" applyFont="1" applyBorder="1" applyAlignment="1">
      <alignment horizontal="left" vertical="center" wrapText="1"/>
    </xf>
    <xf numFmtId="0" fontId="44" fillId="0" borderId="20" xfId="0" applyFont="1" applyBorder="1" applyAlignment="1">
      <alignment horizontal="left" vertical="center" wrapText="1"/>
    </xf>
    <xf numFmtId="0" fontId="51" fillId="0" borderId="0" xfId="0" applyFont="1" applyAlignment="1">
      <alignment horizontal="left" vertical="center" wrapText="1"/>
    </xf>
    <xf numFmtId="0" fontId="3" fillId="0" borderId="0" xfId="0" applyFont="1" applyAlignment="1">
      <alignment wrapText="1"/>
    </xf>
    <xf numFmtId="0" fontId="59" fillId="0" borderId="12" xfId="0" applyFont="1" applyBorder="1" applyAlignment="1">
      <alignment horizontal="left" vertical="center" wrapText="1"/>
    </xf>
    <xf numFmtId="0" fontId="59" fillId="0" borderId="20" xfId="0" applyFont="1" applyBorder="1" applyAlignment="1">
      <alignment horizontal="left" vertical="center" wrapText="1"/>
    </xf>
    <xf numFmtId="0" fontId="5" fillId="0" borderId="0" xfId="0" applyFont="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Border="1" applyAlignment="1">
      <alignment horizontal="left" vertical="center" wrapText="1"/>
    </xf>
    <xf numFmtId="0" fontId="7" fillId="0" borderId="0" xfId="0" applyFont="1" applyAlignment="1">
      <alignment horizontal="left" vertical="center" wrapText="1"/>
    </xf>
    <xf numFmtId="0" fontId="15" fillId="0" borderId="10" xfId="0" applyFont="1" applyBorder="1" applyAlignment="1">
      <alignment vertical="center" wrapText="1"/>
    </xf>
    <xf numFmtId="0" fontId="15" fillId="0" borderId="16" xfId="0" applyFont="1" applyBorder="1" applyAlignment="1">
      <alignment vertical="center" wrapText="1"/>
    </xf>
    <xf numFmtId="0" fontId="15" fillId="0" borderId="11" xfId="0" applyFont="1" applyBorder="1" applyAlignment="1">
      <alignment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1" fontId="16" fillId="0" borderId="10" xfId="0" applyNumberFormat="1" applyFont="1" applyBorder="1" applyAlignment="1">
      <alignment horizontal="center" vertical="center" wrapText="1"/>
    </xf>
    <xf numFmtId="1" fontId="16" fillId="0" borderId="11" xfId="0" applyNumberFormat="1" applyFont="1" applyBorder="1" applyAlignment="1">
      <alignment horizontal="center" vertical="center" wrapText="1"/>
    </xf>
    <xf numFmtId="1" fontId="16" fillId="11" borderId="10" xfId="0" applyNumberFormat="1" applyFont="1" applyFill="1" applyBorder="1" applyAlignment="1">
      <alignment horizontal="center" vertical="center" wrapText="1"/>
    </xf>
    <xf numFmtId="1" fontId="16" fillId="11" borderId="11" xfId="0" applyNumberFormat="1" applyFont="1" applyFill="1" applyBorder="1" applyAlignment="1">
      <alignment horizontal="center"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9" fontId="16" fillId="0" borderId="10" xfId="0" applyNumberFormat="1" applyFont="1" applyBorder="1" applyAlignment="1">
      <alignment horizontal="center" vertical="center" wrapText="1"/>
    </xf>
    <xf numFmtId="9" fontId="16" fillId="0" borderId="11" xfId="0" applyNumberFormat="1" applyFont="1" applyBorder="1" applyAlignment="1">
      <alignment horizontal="center" vertical="center" wrapText="1"/>
    </xf>
    <xf numFmtId="0" fontId="1" fillId="0" borderId="0" xfId="0" applyFont="1" applyAlignment="1">
      <alignment vertical="center" wrapText="1"/>
    </xf>
    <xf numFmtId="0" fontId="32" fillId="3" borderId="10" xfId="0" applyFont="1" applyFill="1" applyBorder="1" applyAlignment="1">
      <alignment horizontal="center" vertical="center" wrapText="1"/>
    </xf>
    <xf numFmtId="0" fontId="32" fillId="3" borderId="16" xfId="0" applyFont="1" applyFill="1" applyBorder="1" applyAlignment="1">
      <alignment horizontal="center" vertical="center" wrapText="1"/>
    </xf>
    <xf numFmtId="0" fontId="32" fillId="3" borderId="11" xfId="0" applyFont="1" applyFill="1" applyBorder="1" applyAlignment="1">
      <alignment horizontal="center" vertical="center" wrapText="1"/>
    </xf>
    <xf numFmtId="14" fontId="32" fillId="3" borderId="12" xfId="0" applyNumberFormat="1" applyFont="1" applyFill="1" applyBorder="1" applyAlignment="1">
      <alignment horizontal="center" vertical="center" wrapText="1"/>
    </xf>
    <xf numFmtId="14" fontId="32" fillId="3" borderId="13" xfId="0" applyNumberFormat="1" applyFont="1" applyFill="1" applyBorder="1" applyAlignment="1">
      <alignment horizontal="center" vertical="center" wrapText="1"/>
    </xf>
    <xf numFmtId="14" fontId="32" fillId="3" borderId="14" xfId="0" applyNumberFormat="1" applyFont="1" applyFill="1" applyBorder="1" applyAlignment="1">
      <alignment horizontal="center" vertical="center" wrapText="1"/>
    </xf>
    <xf numFmtId="14" fontId="32" fillId="3" borderId="15" xfId="0" applyNumberFormat="1" applyFont="1" applyFill="1" applyBorder="1" applyAlignment="1">
      <alignment horizontal="center" vertical="center" wrapText="1"/>
    </xf>
    <xf numFmtId="0" fontId="15" fillId="11" borderId="0" xfId="0" applyFont="1" applyFill="1" applyAlignment="1">
      <alignment horizontal="left"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9" fontId="16" fillId="11" borderId="10" xfId="0" applyNumberFormat="1" applyFont="1" applyFill="1" applyBorder="1" applyAlignment="1">
      <alignment horizontal="center" vertical="center" wrapText="1"/>
    </xf>
    <xf numFmtId="9" fontId="16" fillId="11" borderId="11" xfId="0" applyNumberFormat="1" applyFont="1" applyFill="1" applyBorder="1" applyAlignment="1">
      <alignment horizontal="center" vertical="center" wrapText="1"/>
    </xf>
    <xf numFmtId="164" fontId="16" fillId="0" borderId="10" xfId="0" applyNumberFormat="1" applyFont="1" applyBorder="1" applyAlignment="1">
      <alignment horizontal="center" vertical="center" wrapText="1"/>
    </xf>
    <xf numFmtId="164" fontId="16" fillId="0" borderId="11" xfId="0" applyNumberFormat="1" applyFont="1" applyBorder="1" applyAlignment="1">
      <alignment horizontal="center" vertical="center" wrapText="1"/>
    </xf>
    <xf numFmtId="1" fontId="72" fillId="11" borderId="10" xfId="0" applyNumberFormat="1" applyFont="1" applyFill="1" applyBorder="1" applyAlignment="1">
      <alignment horizontal="center" vertical="center" wrapText="1"/>
    </xf>
    <xf numFmtId="1" fontId="72" fillId="11" borderId="11" xfId="0" applyNumberFormat="1" applyFont="1" applyFill="1" applyBorder="1" applyAlignment="1">
      <alignment horizontal="center" vertical="center" wrapText="1"/>
    </xf>
    <xf numFmtId="3" fontId="72" fillId="11" borderId="10" xfId="0" applyNumberFormat="1" applyFont="1" applyFill="1" applyBorder="1" applyAlignment="1">
      <alignment horizontal="center" vertical="center" wrapText="1"/>
    </xf>
    <xf numFmtId="3" fontId="72" fillId="11" borderId="11" xfId="0" applyNumberFormat="1" applyFont="1" applyFill="1" applyBorder="1" applyAlignment="1">
      <alignment horizontal="center" vertical="center" wrapText="1"/>
    </xf>
    <xf numFmtId="0" fontId="15" fillId="11" borderId="0" xfId="0" applyFont="1" applyFill="1" applyAlignment="1">
      <alignment horizontal="left" vertical="center" wrapText="1"/>
    </xf>
    <xf numFmtId="0" fontId="15" fillId="11" borderId="0" xfId="0" applyFont="1" applyFill="1" applyAlignment="1">
      <alignment horizontal="left"/>
    </xf>
    <xf numFmtId="0" fontId="32" fillId="3" borderId="1" xfId="0" applyFont="1" applyFill="1" applyBorder="1" applyAlignment="1">
      <alignment horizontal="center" vertical="center" wrapText="1"/>
    </xf>
    <xf numFmtId="0" fontId="16" fillId="0" borderId="1" xfId="0" applyFont="1" applyBorder="1" applyAlignment="1">
      <alignment vertical="center" wrapText="1"/>
    </xf>
    <xf numFmtId="0" fontId="32" fillId="3" borderId="17"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22" fillId="0" borderId="1" xfId="0" applyFont="1" applyBorder="1" applyAlignment="1">
      <alignment vertical="center" wrapText="1"/>
    </xf>
    <xf numFmtId="4" fontId="27" fillId="0" borderId="1" xfId="0" applyNumberFormat="1" applyFont="1" applyBorder="1" applyAlignment="1">
      <alignment horizontal="center" vertical="center" wrapText="1"/>
    </xf>
    <xf numFmtId="4" fontId="27" fillId="0" borderId="10" xfId="0" applyNumberFormat="1" applyFont="1" applyBorder="1" applyAlignment="1">
      <alignment horizontal="center" vertical="center" wrapText="1"/>
    </xf>
    <xf numFmtId="4" fontId="27" fillId="0" borderId="11" xfId="0" applyNumberFormat="1" applyFont="1" applyBorder="1" applyAlignment="1">
      <alignment horizontal="center" vertical="center" wrapText="1"/>
    </xf>
    <xf numFmtId="4" fontId="27" fillId="0" borderId="16" xfId="0" applyNumberFormat="1" applyFont="1" applyBorder="1" applyAlignment="1">
      <alignment horizontal="center" vertical="center" wrapText="1"/>
    </xf>
    <xf numFmtId="3" fontId="27" fillId="0" borderId="1" xfId="0" applyNumberFormat="1" applyFont="1" applyBorder="1" applyAlignment="1">
      <alignment horizontal="center" vertical="center" wrapText="1"/>
    </xf>
    <xf numFmtId="0" fontId="32" fillId="3" borderId="1" xfId="0" applyFont="1" applyFill="1" applyBorder="1" applyAlignment="1">
      <alignment vertical="center" wrapText="1"/>
    </xf>
    <xf numFmtId="0" fontId="15" fillId="0" borderId="1" xfId="0" applyFont="1" applyBorder="1" applyAlignment="1">
      <alignment vertical="center" wrapText="1"/>
    </xf>
    <xf numFmtId="1" fontId="16" fillId="0" borderId="1" xfId="0" applyNumberFormat="1" applyFont="1" applyBorder="1" applyAlignment="1">
      <alignment horizontal="center" vertical="center" wrapText="1"/>
    </xf>
    <xf numFmtId="1" fontId="59" fillId="11" borderId="1" xfId="0" applyNumberFormat="1" applyFont="1" applyFill="1" applyBorder="1" applyAlignment="1">
      <alignment horizontal="center" vertical="center" wrapText="1"/>
    </xf>
    <xf numFmtId="0" fontId="15" fillId="11" borderId="0" xfId="0" applyFont="1" applyFill="1" applyAlignment="1">
      <alignment horizontal="left" vertical="top" wrapText="1"/>
    </xf>
    <xf numFmtId="0" fontId="15" fillId="0" borderId="0" xfId="0" applyFont="1" applyAlignment="1">
      <alignment horizontal="left"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11" fillId="6" borderId="0" xfId="1" applyFill="1"/>
    <xf numFmtId="0" fontId="11" fillId="7" borderId="0" xfId="1" applyFill="1"/>
  </cellXfs>
  <cellStyles count="9">
    <cellStyle name="Comma 2" xfId="8" xr:uid="{6C91FDE5-3B7C-4407-95F5-59B020F36EEC}"/>
    <cellStyle name="Normal 2" xfId="1" xr:uid="{00000000-0005-0000-0000-000003000000}"/>
    <cellStyle name="Normal 3" xfId="7" xr:uid="{CC2579B3-857C-48E1-B89B-FDDDC621E68A}"/>
    <cellStyle name="Гиперссылка" xfId="3" builtinId="8"/>
    <cellStyle name="Обычный" xfId="0" builtinId="0"/>
    <cellStyle name="Обычный 2" xfId="2" xr:uid="{00000000-0005-0000-0000-000005000000}"/>
    <cellStyle name="Обычный 5" xfId="6" xr:uid="{F60AD641-AE49-43F5-8C76-9E952B0DBA1F}"/>
    <cellStyle name="Процентный" xfId="4" builtinId="5"/>
    <cellStyle name="Финансовый" xfId="5" builtinId="3"/>
  </cellStyles>
  <dxfs count="0"/>
  <tableStyles count="0" defaultTableStyle="TableStyleMedium2" defaultPivotStyle="PivotStyleLight16"/>
  <colors>
    <mruColors>
      <color rgb="FFFF0032"/>
      <color rgb="FFFF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3</xdr:row>
      <xdr:rowOff>6350</xdr:rowOff>
    </xdr:from>
    <xdr:to>
      <xdr:col>7</xdr:col>
      <xdr:colOff>298450</xdr:colOff>
      <xdr:row>24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889000"/>
          <a:ext cx="3917950" cy="3917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Potash%20App%202009-1%20&amp;%20Charts%20v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odafone.sharepoint.com/sites/GroupBIAnalyticsSharedDrive/Shared%20Documents/General/VSS%20Budapest/03%20DG/ESSBASE/FY22/05_Aug/Data_Load_Template/LIB6%20Data%20Load%20Template_Old_Aug_FY2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Users\kkuskov\APPDATA\LOCAL\TEMP\wz2b78\&#1040;&#1047;%20&#1043;&#1056;&#1050;%20&#1054;&#1040;&#1054;\R&amp;C\AAS\CG\PROJECTS\NordGold\Integrated%20report%202013\5%20Working%20paper\Non-financial%20system\&#1060;&#1086;&#1088;&#1084;&#1099;,%20rus\Energy_new.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3-12-2013\Securit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5-01-2013\Enginee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1044;&#1069;&#1080;&#1060;\&#1054;&#1050;&#1054;&#1080;&#1050;\REPORTING\IFRS%20Reporting%202019%20FY\12m%202019\7.%20Working%20Papers\EF01510_Filling_Cavities_Provision_12m201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R&amp;C\AAS\CG\PROJECTS\Uralkali\Sustainability%20reporting%20system%20improvement\Working\&#1060;&#1086;&#1088;&#1084;&#1099;%20&#1076;&#1083;&#1103;%20&#1089;&#1086;&#1075;&#1083;&#1072;&#1089;&#1086;&#1074;&#1072;&#1085;&#1080;&#1103;_Indicators%20GRI\14-01-2013\Securit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R&amp;C\AAS\CG\PROJECTS\Uralkali\ESG%20Consulting\5%20Working\&#1060;&#1086;&#1088;&#1084;&#1099;%20&#1089;&#1073;&#1086;&#1088;&#1072;\&#1060;&#1086;&#1088;&#1084;&#1099;%20&#1089;&#1073;&#1086;&#1088;&#1072;_2019\2019_&#1059;&#1088;&#1072;&#1083;&#1082;&#1072;&#1083;&#1080;&#1081;_&#1060;&#1086;&#1088;&#1084;&#1099;%20GRI_&#1069;&#1082;&#1086;&#1083;&#1086;&#1075;&#1080;&#110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kkuskov\APPDATA\LOCAL\TEMP\wz2b78\&#1040;&#1047;%20&#1043;&#1056;&#1050;%20&#1054;&#1040;&#1054;\R&amp;C\AAS\CG\PROJECTS\Polyus%20Gold\Sustainability%20report%202013\GRI%20G4%20forms\G4_forms\G4-E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Excel/Potash%20Backup%20v1_V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ocal.uralkali.com/IR/projects/hubble/strategic%20review%20-%20cs%20citi/backup%20citi/BACKUP%20(CITI)/SECTION%201/Section%201%20Backup%20v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044;&#1069;&#1080;&#1060;\&#1054;&#1050;&#1054;&#1080;&#1050;\REPORTING\IFRS%20Reporting%202019%20FY\9m%202019\13.%20&#1052;&#1072;&#1089;&#1090;&#1077;&#1088;%20&#1074;&#1077;&#1088;&#1089;&#1080;&#1080;%20&#1060;&#1057;&#1044;\&#1060;&#1057;&#1044;%20&#1087;&#1086;%20&#1080;&#1085;&#1092;&#1086;%20&#1089;&#1095;&#1077;&#1090;&#1072;&#1084;%202019-1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vodafone.sharepoint.com/sites/FoldersGrpRep/Shared%20Documents/grprep/External%20Reporting/ESG/Addendum/ESG%20Output%20Reporting%20from%20HFM%2009_04_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oxM4/AppData/Local/Microsoft/Windows/INetCache/Content.Outlook/OJO0RH7P/Vodafone%20-%20Enablement%20Year-End%20-%2023-24%20-%20v10%2013th%20April%202024%20v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psfil10/MI/VSS%20Budapest/2.%20Data%20Management/Data%20Quality/Data%20Quality%20Report/FY17/02%20May/Data%20Quality%20Report_May_EU.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vodafone.sharepoint.com/VSS%20Budapest/2.%20Data%20Management/Data%20Quality/Data%20Quality%20Report/FY18/06%20Sep/DQ%20-%20Essbase%20Check_Sep_WD1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vodafone.sharepoint.com/sites/GroupBIAnalyticsSharedDrive/Shared%20Documents/General/VSS%20Budapest/03%20DG/ESSBASE/FY23/08_Nov/Data%20Load%20Templates/LIB6%20Data%20Load%20Template_April_FY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sheetName val="Capacity"/>
      <sheetName val="Incremental Capacity"/>
      <sheetName val="Price"/>
      <sheetName val="Supply-Demand"/>
      <sheetName val="Net Import Demand v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mp; GUIDE"/>
      <sheetName val="CHECK_input"/>
      <sheetName val="Input"/>
      <sheetName val="Output"/>
      <sheetName val="Library_INITIAL LOAD"/>
      <sheetName val="F2AB8EC254764965A1350179BE02E84"/>
      <sheetName val="Library_RESTATEMENT LOAD"/>
      <sheetName val="Check"/>
      <sheetName val="Library_retrieve_input"/>
      <sheetName val="264C00EABD7547CBB61084728F65540"/>
      <sheetName val="Library_retrieve_output"/>
      <sheetName val="ReportDB_retrieve"/>
      <sheetName val="Mapping"/>
      <sheetName val="Issues Log"/>
      <sheetName val="Settings"/>
      <sheetName val="Change_log"/>
      <sheetName val="Change log_v1"/>
      <sheetName val="Accounts"/>
      <sheetName val="tresholds"/>
      <sheetName val="Sheet3"/>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3"/>
      <sheetName val="EN3c"/>
      <sheetName val="EN3-short"/>
      <sheetName val="EN4"/>
      <sheetName val="EN5"/>
      <sheetName val="EN7"/>
    </sheetNames>
    <sheetDataSet>
      <sheetData sheetId="0">
        <row r="2">
          <cell r="G2" t="str">
            <v>л</v>
          </cell>
        </row>
        <row r="3">
          <cell r="G3" t="str">
            <v>т</v>
          </cell>
        </row>
        <row r="6">
          <cell r="G6" t="str">
            <v>т</v>
          </cell>
        </row>
        <row r="7">
          <cell r="G7" t="str">
            <v>Баррель</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
      <sheetName val="SO 2"/>
      <sheetName val="SO 4"/>
      <sheetName val="Sheet5"/>
    </sheetNames>
    <sheetDataSet>
      <sheetData sheetId="0"/>
      <sheetData sheetId="1"/>
      <sheetData sheetId="2"/>
      <sheetData sheetId="3">
        <row r="5">
          <cell r="A5" t="str">
            <v>ДА</v>
          </cell>
        </row>
        <row r="6">
          <cell r="A6" t="str">
            <v>НЕТ</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1"/>
      <sheetName val="Sheet3"/>
    </sheetNames>
    <sheetDataSet>
      <sheetData sheetId="0"/>
      <sheetData sheetId="1">
        <row r="1">
          <cell r="A1" t="str">
            <v>ДА</v>
          </cell>
        </row>
        <row r="6">
          <cell r="A6" t="str">
            <v>ДА</v>
          </cell>
        </row>
        <row r="7">
          <cell r="A7" t="str">
            <v>НЕТ</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done_краткий"/>
      <sheetName val="Update_05m2019"/>
      <sheetName val="Input"/>
      <sheetName val="Расчет_12.2019"/>
      <sheetName val="Движение пустот 12.2019"/>
      <sheetName val="Плановые_расходы"/>
      <sheetName val="ОПР"/>
      <sheetName val="Долгосрочный прогноз"/>
      <sheetName val="Использование резерва_IP2013"/>
      <sheetName val="Доп резерв по С-2"/>
      <sheetName val="Smart | Погашение резерва"/>
      <sheetName val="Скважины"/>
      <sheetName val="ICO"/>
      <sheetName val="Факторный анализ"/>
      <sheetName val="Summary"/>
      <sheetName val="Анализ удельных расходов"/>
      <sheetName val="План-факт - закладка 2018"/>
      <sheetName val="Ф-12"/>
      <sheetName val="ADJ 1 IB1047"/>
      <sheetName val="ADJ 2 ARO"/>
      <sheetName val="Справка"/>
      <sheetName val="Отчет по закладкам"/>
      <sheetName val="Inflation"/>
      <sheetName val="Amortisation_OF_ASSET"/>
      <sheetName val="Анализ"/>
      <sheetName val="OLD-&gt;&gt;&gt;"/>
      <sheetName val="Справка СКРУ-2"/>
    </sheetNames>
    <sheetDataSet>
      <sheetData sheetId="0"/>
      <sheetData sheetId="1"/>
      <sheetData sheetId="2">
        <row r="3">
          <cell r="C3">
            <v>43830</v>
          </cell>
        </row>
        <row r="4">
          <cell r="C4">
            <v>3</v>
          </cell>
        </row>
      </sheetData>
      <sheetData sheetId="3">
        <row r="34">
          <cell r="N34">
            <v>114.63094595523629</v>
          </cell>
        </row>
      </sheetData>
      <sheetData sheetId="4"/>
      <sheetData sheetId="5"/>
      <sheetData sheetId="6"/>
      <sheetData sheetId="7"/>
      <sheetData sheetId="8"/>
      <sheetData sheetId="9">
        <row r="34">
          <cell r="N34">
            <v>1470065.2297800002</v>
          </cell>
        </row>
      </sheetData>
      <sheetData sheetId="10"/>
      <sheetData sheetId="11"/>
      <sheetData sheetId="12"/>
      <sheetData sheetId="13"/>
      <sheetData sheetId="14"/>
      <sheetData sheetId="15"/>
      <sheetData sheetId="16"/>
      <sheetData sheetId="17"/>
      <sheetData sheetId="18"/>
      <sheetData sheetId="19"/>
      <sheetData sheetId="20"/>
      <sheetData sheetId="21">
        <row r="8">
          <cell r="F8" t="str">
            <v>ЭЗ - описание</v>
          </cell>
        </row>
      </sheetData>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
      <sheetName val="HR 8"/>
      <sheetName val="SO 2"/>
      <sheetName val="SO 4"/>
      <sheetName val="Sheet5"/>
    </sheetNames>
    <sheetDataSet>
      <sheetData sheetId="0" refreshError="1"/>
      <sheetData sheetId="1" refreshError="1"/>
      <sheetData sheetId="2" refreshError="1"/>
      <sheetData sheetId="3" refreshError="1"/>
      <sheetData sheetId="4">
        <row r="1">
          <cell r="A1" t="str">
            <v>Да</v>
          </cell>
        </row>
        <row r="2">
          <cell r="A2" t="str">
            <v>Нет</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егенда"/>
      <sheetName val="Подход"/>
      <sheetName val="Вода-&gt;"/>
      <sheetName val="303-1"/>
      <sheetName val="303-2"/>
      <sheetName val="303-3"/>
      <sheetName val="303-4; 306-1"/>
      <sheetName val="303-5"/>
      <sheetName val="Биоразнообразие-&gt;"/>
      <sheetName val="304-1"/>
      <sheetName val="304-2"/>
      <sheetName val="304-3"/>
      <sheetName val="304-4"/>
      <sheetName val="Выбросы-&gt;"/>
      <sheetName val="305-1"/>
      <sheetName val="305-2"/>
      <sheetName val="GRI 305-3"/>
      <sheetName val="305-4"/>
      <sheetName val="305-7"/>
      <sheetName val="Сбросы и отходы-&gt;"/>
      <sheetName val="306-2"/>
      <sheetName val="Соответствие треб. закон.-&gt;"/>
      <sheetName val="EN 25"/>
      <sheetName val="307-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ДА</v>
          </cell>
        </row>
        <row r="2">
          <cell r="A2" t="str">
            <v>НЕТ</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C 1 "/>
      <sheetName val="EC2"/>
      <sheetName val="EC 3"/>
      <sheetName val="EC 4"/>
      <sheetName val="EC 5"/>
      <sheetName val="EC 6"/>
      <sheetName val="EC 7"/>
      <sheetName val="EC 8"/>
      <sheetName val="EC9"/>
    </sheetNames>
    <sheetDataSet>
      <sheetData sheetId="0" refreshError="1"/>
      <sheetData sheetId="1">
        <row r="3">
          <cell r="M3" t="str">
            <v>Физический</v>
          </cell>
        </row>
        <row r="4">
          <cell r="M4" t="str">
            <v>Регуляторный</v>
          </cell>
        </row>
        <row r="5">
          <cell r="M5" t="str">
            <v>Другой</v>
          </cell>
        </row>
      </sheetData>
      <sheetData sheetId="2" refreshError="1"/>
      <sheetData sheetId="3" refreshError="1"/>
      <sheetData sheetId="4" refreshError="1"/>
      <sheetData sheetId="5" refreshError="1"/>
      <sheetData sheetId="6">
        <row r="3">
          <cell r="I3" t="str">
            <v>Коммерческий</v>
          </cell>
        </row>
        <row r="4">
          <cell r="I4" t="str">
            <v>Профессиональная помощь на добровольных началах</v>
          </cell>
        </row>
        <row r="5">
          <cell r="I5" t="str">
            <v>Благотворительные проекты</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Change Timeline"/>
      <sheetName val="Capacity"/>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ight Co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MEE"/>
      <sheetName val="Errors"/>
      <sheetName val="Summary"/>
      <sheetName val="R12 Settings"/>
      <sheetName val="R12 Title"/>
      <sheetName val="R12 Query"/>
      <sheetName val="R12 Base"/>
      <sheetName val="Title"/>
      <sheetName val="Content"/>
      <sheetName val="Legend"/>
      <sheetName val="COA IN"/>
      <sheetName val="IB1010"/>
      <sheetName val="IB1015"/>
      <sheetName val="IB1017"/>
      <sheetName val="IB1020"/>
      <sheetName val="IB1030"/>
      <sheetName val="IB1030-1"/>
      <sheetName val="IB1030-2"/>
      <sheetName val="IB1030-3"/>
      <sheetName val="IB1040"/>
      <sheetName val="IB1040-1"/>
      <sheetName val="IB1040-2"/>
      <sheetName val="IB1045"/>
      <sheetName val="IB1046"/>
      <sheetName val="IB1047"/>
      <sheetName val="IB1050"/>
      <sheetName val="IB1053"/>
      <sheetName val="IB1055"/>
      <sheetName val="IB1060"/>
      <sheetName val="IB0000"/>
      <sheetName val="IB1601"/>
      <sheetName val="IB1602"/>
      <sheetName val="IP1603"/>
      <sheetName val="IB1604"/>
      <sheetName val="IB1370"/>
      <sheetName val="IB1075"/>
      <sheetName val="IB1073"/>
      <sheetName val="IP1085"/>
      <sheetName val="IP1086"/>
      <sheetName val="IP1087"/>
      <sheetName val="IP1091"/>
      <sheetName val="IB1092"/>
      <sheetName val="IB1120"/>
      <sheetName val="IB1140"/>
      <sheetName val="IB1150"/>
      <sheetName val="IB1170"/>
      <sheetName val="IB1190"/>
      <sheetName val="IB1200"/>
      <sheetName val="IB1210"/>
      <sheetName val="IB1211"/>
      <sheetName val="IB1212"/>
      <sheetName val="IB1230"/>
      <sheetName val="IB1240"/>
      <sheetName val="IP1250"/>
      <sheetName val="IB1250-1"/>
      <sheetName val="IB1250-2"/>
      <sheetName val="IB1255"/>
      <sheetName val="IB1257"/>
      <sheetName val="IP1260"/>
      <sheetName val="IB1290"/>
      <sheetName val="IP1330"/>
      <sheetName val="IP1340-2"/>
      <sheetName val="CI"/>
      <sheetName val="FL"/>
      <sheetName val="EN"/>
      <sheetName val="AL"/>
      <sheetName val="CN"/>
      <sheetName val="AD"/>
      <sheetName val="OB"/>
      <sheetName val="AG"/>
      <sheetName val="SR"/>
      <sheetName val="TC"/>
      <sheetName val="PR"/>
      <sheetName val="Sheet1"/>
    </sheetNames>
    <sheetDataSet>
      <sheetData sheetId="0" refreshError="1"/>
      <sheetData sheetId="1" refreshError="1"/>
      <sheetData sheetId="2" refreshError="1"/>
      <sheetData sheetId="3">
        <row r="2">
          <cell r="A2">
            <v>2017</v>
          </cell>
          <cell r="B2" t="str">
            <v>Январь</v>
          </cell>
          <cell r="E2" t="str">
            <v>Вкл</v>
          </cell>
        </row>
        <row r="3">
          <cell r="A3">
            <v>2018</v>
          </cell>
          <cell r="B3" t="str">
            <v>Февраль</v>
          </cell>
          <cell r="E3" t="str">
            <v>Выкл</v>
          </cell>
        </row>
        <row r="4">
          <cell r="A4">
            <v>2019</v>
          </cell>
          <cell r="B4" t="str">
            <v>Март</v>
          </cell>
        </row>
        <row r="5">
          <cell r="A5">
            <v>2020</v>
          </cell>
          <cell r="B5" t="str">
            <v>Апрель</v>
          </cell>
        </row>
        <row r="6">
          <cell r="A6">
            <v>2021</v>
          </cell>
          <cell r="B6" t="str">
            <v>Май</v>
          </cell>
        </row>
        <row r="7">
          <cell r="B7" t="str">
            <v>Июнь</v>
          </cell>
        </row>
        <row r="8">
          <cell r="B8" t="str">
            <v>Июль</v>
          </cell>
        </row>
        <row r="9">
          <cell r="B9" t="str">
            <v>Августа</v>
          </cell>
        </row>
        <row r="10">
          <cell r="B10" t="str">
            <v>Сентябрь</v>
          </cell>
        </row>
        <row r="11">
          <cell r="B11" t="str">
            <v>Октябрь</v>
          </cell>
        </row>
        <row r="12">
          <cell r="B12" t="str">
            <v>Ноябрь</v>
          </cell>
        </row>
        <row r="13">
          <cell r="B13" t="str">
            <v>Декабрь</v>
          </cell>
        </row>
      </sheetData>
      <sheetData sheetId="4" refreshError="1"/>
      <sheetData sheetId="5" refreshError="1"/>
      <sheetData sheetId="6" refreshError="1"/>
      <sheetData sheetId="7" refreshError="1"/>
      <sheetData sheetId="8" refreshError="1"/>
      <sheetData sheetId="9" refreshError="1"/>
      <sheetData sheetId="10">
        <row r="5">
          <cell r="H5" t="str">
            <v>Код счета / Account ID</v>
          </cell>
          <cell r="I5" t="str">
            <v xml:space="preserve">Account name </v>
          </cell>
          <cell r="J5" t="str">
            <v>Наименование</v>
          </cell>
        </row>
        <row r="6">
          <cell r="H6" t="str">
            <v>IP000000001</v>
          </cell>
          <cell r="I6" t="str">
            <v>Other finance income (transformation adjustment)</v>
          </cell>
          <cell r="J6" t="str">
            <v>Прочие финансовые доходы</v>
          </cell>
        </row>
        <row r="7">
          <cell r="H7" t="str">
            <v>IP000000002</v>
          </cell>
          <cell r="I7" t="str">
            <v>Other finance expense (transformation adjustment)</v>
          </cell>
          <cell r="J7" t="str">
            <v>Прочие финансовые расходы</v>
          </cell>
        </row>
        <row r="8">
          <cell r="H8" t="str">
            <v>IP000000003</v>
          </cell>
          <cell r="I8" t="str">
            <v>Retained earnings, beginning of year (transformation adjustment)</v>
          </cell>
          <cell r="J8" t="str">
            <v>Нераспределенная прибыль прошлых лет</v>
          </cell>
        </row>
        <row r="9">
          <cell r="H9" t="str">
            <v>IP100000101</v>
          </cell>
          <cell r="I9" t="str">
            <v>Margin in sales of built FA and CIP to companies of the group - claimed revenue</v>
          </cell>
          <cell r="J9" t="str">
            <v>Маржинальность при реализации построенных ОС и НЗС компаниям группы - в части предъявленной выручки</v>
          </cell>
        </row>
        <row r="10">
          <cell r="H10" t="str">
            <v>IP100000102</v>
          </cell>
          <cell r="I10" t="str">
            <v>Profit/loss from sales of built FA and CIP to companies of the group</v>
          </cell>
          <cell r="J10" t="str">
            <v>Прибыль /убыток от реализации построенных ОС и НЗС компаниям группы</v>
          </cell>
        </row>
        <row r="11">
          <cell r="H11" t="str">
            <v>IP100000103</v>
          </cell>
          <cell r="I11" t="str">
            <v>Margin in sales of inventory to companies of the group, percent</v>
          </cell>
          <cell r="J11" t="str">
            <v>Маржинальность при реализации ТМЦ компаниям группы, процент</v>
          </cell>
        </row>
        <row r="12">
          <cell r="H12" t="str">
            <v>IP100000104</v>
          </cell>
          <cell r="I12" t="str">
            <v>Margin in sales of inventory to companies of the group for reporting period</v>
          </cell>
          <cell r="J12" t="str">
            <v>Маржинальность при реализации ТМЦ компаниям группы за отчетный период</v>
          </cell>
        </row>
        <row r="13">
          <cell r="H13" t="str">
            <v>IP100000114</v>
          </cell>
          <cell r="I13" t="str">
            <v>Margin in sales of inventory to companies of the group in balance of inventory at the reporting date</v>
          </cell>
          <cell r="J13" t="str">
            <v>Маржинальность при реализации ТМЦ компаниям группы в остатках сырья и материалов на конец отчетного периода</v>
          </cell>
        </row>
        <row r="14">
          <cell r="H14" t="str">
            <v>IP100000181</v>
          </cell>
          <cell r="I14" t="str">
            <v>Unrealized profit in finished goods purchased from companies of the group</v>
          </cell>
          <cell r="J14" t="str">
            <v>Нереализованная прибыль в готовой продукции, приобретенной от компаний группы</v>
          </cell>
        </row>
        <row r="15">
          <cell r="H15" t="str">
            <v>IP100000901</v>
          </cell>
          <cell r="I15" t="str">
            <v>Check account - Alignment of compliance of intergroup revenue with intergroup expenses</v>
          </cell>
          <cell r="J15" t="str">
            <v>Проверочный счет - выверка соответствия ВГ выручки - ВГ расходам</v>
          </cell>
        </row>
        <row r="16">
          <cell r="H16" t="str">
            <v>IP000000004</v>
          </cell>
          <cell r="I16" t="str">
            <v>Short-term employee benefits - Expenses</v>
          </cell>
          <cell r="J16" t="str">
            <v>Краткосрочные вознаграждения работникам - Расходы</v>
          </cell>
        </row>
        <row r="17">
          <cell r="H17" t="str">
            <v>IP000000005</v>
          </cell>
          <cell r="I17" t="str">
            <v>One-time premium payment - Expenses</v>
          </cell>
          <cell r="J17" t="str">
            <v>Единовременная выплата премий - Расходы</v>
          </cell>
        </row>
        <row r="18">
          <cell r="H18" t="str">
            <v>IP000000006</v>
          </cell>
          <cell r="I18" t="str">
            <v>Post-employment benefits - Expenses</v>
          </cell>
          <cell r="J18" t="str">
            <v>Вознаграждения по окончании трудовой деятельности - Расходы</v>
          </cell>
        </row>
        <row r="19">
          <cell r="H19" t="str">
            <v>IP000000007</v>
          </cell>
          <cell r="I19" t="str">
            <v>Other long-term benefits - Expenses</v>
          </cell>
          <cell r="J19" t="str">
            <v>Прочие долгосрочные вознаграждения - Расходы</v>
          </cell>
        </row>
        <row r="20">
          <cell r="H20" t="str">
            <v>IP000000008</v>
          </cell>
          <cell r="I20" t="str">
            <v>Termination benefits paid - Expenses</v>
          </cell>
          <cell r="J20" t="str">
            <v>Выходные пособия - Расходы</v>
          </cell>
        </row>
        <row r="21">
          <cell r="H21" t="str">
            <v>IP000000009</v>
          </cell>
          <cell r="I21" t="str">
            <v>Total remuneration of key management - Expenses</v>
          </cell>
          <cell r="J21" t="str">
            <v>Суммарные выплаты руководству - Расходы</v>
          </cell>
        </row>
        <row r="22">
          <cell r="H22" t="str">
            <v>IP000000016</v>
          </cell>
          <cell r="I22" t="str">
            <v>Other operating income and expenses, net</v>
          </cell>
          <cell r="J22" t="str">
            <v>Прочие операционные доходы и расходы, нетто</v>
          </cell>
        </row>
        <row r="23">
          <cell r="H23" t="str">
            <v>IP000000017</v>
          </cell>
          <cell r="I23" t="str">
            <v>Other non-operating expenses</v>
          </cell>
          <cell r="J23" t="str">
            <v>Другие внереализационные расходы</v>
          </cell>
        </row>
        <row r="24">
          <cell r="H24" t="str">
            <v>IP000000018</v>
          </cell>
          <cell r="I24" t="str">
            <v>Revenues generated from sales to Customer 1</v>
          </cell>
          <cell r="J24" t="str">
            <v>Клиент 1</v>
          </cell>
        </row>
        <row r="25">
          <cell r="H25" t="str">
            <v>IP000000019</v>
          </cell>
          <cell r="I25" t="str">
            <v>Revenues generated from sales to Customer 2</v>
          </cell>
          <cell r="J25" t="str">
            <v>Клиент 2</v>
          </cell>
        </row>
        <row r="26">
          <cell r="H26" t="str">
            <v>IP000000020</v>
          </cell>
          <cell r="I26" t="str">
            <v>Revenues generated from sales to Customer 3</v>
          </cell>
          <cell r="J26" t="str">
            <v>Клиент 3</v>
          </cell>
        </row>
        <row r="27">
          <cell r="H27" t="str">
            <v>IP000000021</v>
          </cell>
          <cell r="I27" t="str">
            <v>Revenues generated from sales to Customer 4</v>
          </cell>
          <cell r="J27" t="str">
            <v>Клиент 4</v>
          </cell>
        </row>
        <row r="28">
          <cell r="H28" t="str">
            <v>IP000000022</v>
          </cell>
          <cell r="I28" t="str">
            <v>Export potash sales - in tonnes (thousands)</v>
          </cell>
          <cell r="J28" t="str">
            <v>Экспорт калия - в тоннах (в тысячах)</v>
          </cell>
        </row>
        <row r="29">
          <cell r="H29" t="str">
            <v>IP000000023</v>
          </cell>
          <cell r="I29" t="str">
            <v>Domestic potash sales - in tonnes (thousands)</v>
          </cell>
          <cell r="J29" t="str">
            <v>Внутренние продажи калия - в тоннах (в тысячах)</v>
          </cell>
        </row>
        <row r="30">
          <cell r="H30" t="str">
            <v>IP000000024</v>
          </cell>
          <cell r="I30" t="str">
            <v>Total potash sales - in tonnes (thousands)</v>
          </cell>
          <cell r="J30" t="str">
            <v>Всего продажи калия - в тоннах (в тысячах)</v>
          </cell>
        </row>
        <row r="31">
          <cell r="H31" t="str">
            <v>IP000000025</v>
          </cell>
          <cell r="I31" t="str">
            <v>Other sales - in tonnes (thousands)</v>
          </cell>
          <cell r="J31" t="str">
            <v>Продажи прочей продукции - в тоннах (в тысячах)</v>
          </cell>
        </row>
        <row r="32">
          <cell r="H32" t="str">
            <v>IP000000026</v>
          </cell>
          <cell r="I32" t="str">
            <v>Unallocated - in tonnes (thousands)</v>
          </cell>
          <cell r="J32" t="str">
            <v>Нераспределенные - в тоннах (в тысячах)</v>
          </cell>
        </row>
        <row r="33">
          <cell r="H33" t="str">
            <v>IP000000027</v>
          </cell>
          <cell r="I33" t="str">
            <v>Total sales- in tonnes (thousands)</v>
          </cell>
          <cell r="J33" t="str">
            <v>Итого продаж - в тоннах (в тысячах)</v>
          </cell>
        </row>
        <row r="34">
          <cell r="H34" t="str">
            <v>IP000000028</v>
          </cell>
          <cell r="I34" t="str">
            <v>Export potash sales - Cost of sales</v>
          </cell>
          <cell r="J34" t="str">
            <v>Экспорт калийных продаж - Себестоимость продаж</v>
          </cell>
        </row>
        <row r="35">
          <cell r="H35" t="str">
            <v>IP000000029</v>
          </cell>
          <cell r="I35" t="str">
            <v>Domestic potash sales - Cost of sales</v>
          </cell>
          <cell r="J35" t="str">
            <v>Внутренние продажи калийных - Себестоимость продаж</v>
          </cell>
        </row>
        <row r="36">
          <cell r="H36" t="str">
            <v>IP000000030</v>
          </cell>
          <cell r="I36" t="str">
            <v>Total potash sales - Cost of sales</v>
          </cell>
          <cell r="J36" t="str">
            <v>Всего продаж калийных - Себестоимость продаж</v>
          </cell>
        </row>
        <row r="37">
          <cell r="H37" t="str">
            <v>IP000000031</v>
          </cell>
          <cell r="I37" t="str">
            <v>Other sales - Cost of sales</v>
          </cell>
          <cell r="J37" t="str">
            <v>Другие продажи - Себестоимость продаж</v>
          </cell>
        </row>
        <row r="38">
          <cell r="H38" t="str">
            <v>IP000000032</v>
          </cell>
          <cell r="I38" t="str">
            <v>Unallocated sales - Cost of sales</v>
          </cell>
          <cell r="J38" t="str">
            <v>Нераспределенные продажи - Себестоимость продаж</v>
          </cell>
        </row>
        <row r="39">
          <cell r="H39" t="str">
            <v>IP000000033</v>
          </cell>
          <cell r="I39" t="str">
            <v>Total sales - Cost of sales</v>
          </cell>
          <cell r="J39" t="str">
            <v>Всего продаж - Себестоимость продаж</v>
          </cell>
        </row>
        <row r="40">
          <cell r="H40" t="str">
            <v>IP000000034</v>
          </cell>
          <cell r="I40" t="str">
            <v xml:space="preserve">Export potash sales - Distribution general and administrative expenses other operating income and expenses and taxes other than income tax </v>
          </cell>
          <cell r="J40" t="str">
            <v xml:space="preserve">Экспорт калия - Коммерческие и административные расходы прочие операционные доходы и расходы и налоги, кроме налога на прибыль </v>
          </cell>
        </row>
        <row r="41">
          <cell r="H41" t="str">
            <v>IP000000035</v>
          </cell>
          <cell r="I41" t="str">
            <v xml:space="preserve">Domestic potash sales - Distribution general and administrative expenses other operating income and expenses and taxes other than income tax </v>
          </cell>
          <cell r="J41" t="str">
            <v xml:space="preserve">Внутренние продажи калия - Коммерческие и административные расходы прочие операционные доходы и расходы и налоги, кроме налога на прибыль </v>
          </cell>
        </row>
        <row r="42">
          <cell r="H42" t="str">
            <v>IP000000036</v>
          </cell>
          <cell r="I42" t="str">
            <v xml:space="preserve">Total potash sales - Distribution general and administrative expenses other operating income and expenses and taxes other than income tax </v>
          </cell>
          <cell r="J42" t="str">
            <v xml:space="preserve">Всего калийных продаж - Коммерческие и административные расходы прочие операционные доходы и расходы и налоги, кроме налога на прибыль </v>
          </cell>
        </row>
        <row r="43">
          <cell r="H43" t="str">
            <v>IP000000037</v>
          </cell>
          <cell r="I43" t="str">
            <v xml:space="preserve">Other sales - Distribution general and administrative expenses other operating income and expenses and taxes other than income tax </v>
          </cell>
          <cell r="J43" t="str">
            <v xml:space="preserve">Прочие продажи - Коммерческие и административные расходы прочие операционные доходы и расходы и налоги, кроме налога на прибыль </v>
          </cell>
        </row>
        <row r="44">
          <cell r="H44" t="str">
            <v>IP000000038</v>
          </cell>
          <cell r="I44" t="str">
            <v xml:space="preserve">Unallocated - Distribution general and administrative expenses other operating income and expenses and taxes other than income tax </v>
          </cell>
          <cell r="J44" t="str">
            <v xml:space="preserve">Нераспределенные - Коммерческие и административные расходы прочие операционные доходы и расходы и налоги, кроме налога на прибыль </v>
          </cell>
        </row>
        <row r="45">
          <cell r="H45" t="str">
            <v>IP000000039</v>
          </cell>
          <cell r="I45" t="str">
            <v xml:space="preserve">Total - Distribution general and administrative expenses other operating income and expenses and taxes other than income tax </v>
          </cell>
          <cell r="J45" t="str">
            <v xml:space="preserve">Всего продаж - Коммерческие и административные расходы прочие операционные доходы и расходы и налоги, кроме налога на прибыль </v>
          </cell>
        </row>
        <row r="46">
          <cell r="H46" t="str">
            <v>IP000000040</v>
          </cell>
          <cell r="I46" t="str">
            <v>Export potash sales - Operating profit/(loss)</v>
          </cell>
          <cell r="J46" t="str">
            <v>Экспорт калия - Операционная прибыль/(убыток)</v>
          </cell>
        </row>
        <row r="47">
          <cell r="H47" t="str">
            <v>IP000000041</v>
          </cell>
          <cell r="I47" t="str">
            <v>Domestic potash sales - Operating profit/(loss)</v>
          </cell>
          <cell r="J47" t="str">
            <v>Внутренние продажи калия - Операционная прибыль/(убыток)</v>
          </cell>
        </row>
        <row r="48">
          <cell r="H48" t="str">
            <v>IP000000042</v>
          </cell>
          <cell r="I48" t="str">
            <v>Total potash sales - Operating profit/(loss)</v>
          </cell>
          <cell r="J48" t="str">
            <v>Всего продаж калия - Операционная прибыль/(убыток)</v>
          </cell>
        </row>
        <row r="49">
          <cell r="H49" t="str">
            <v>IP000000043</v>
          </cell>
          <cell r="I49" t="str">
            <v>Other sales - Operating profit/(loss)</v>
          </cell>
          <cell r="J49" t="str">
            <v>Прочие продажи - Операционная прибыль/(убыток)</v>
          </cell>
        </row>
        <row r="50">
          <cell r="H50" t="str">
            <v>IP000000044</v>
          </cell>
          <cell r="I50" t="str">
            <v>Unallocated - Operating profit/(loss)</v>
          </cell>
          <cell r="J50" t="str">
            <v>Нераспределенные - Операционная прибыль/(убыток)</v>
          </cell>
        </row>
        <row r="51">
          <cell r="H51" t="str">
            <v>IP000000045</v>
          </cell>
          <cell r="I51" t="str">
            <v>Total - Operating profit/(loss)</v>
          </cell>
          <cell r="J51" t="str">
            <v>Всего продаж - Операционная прибыль/(убыток)</v>
          </cell>
        </row>
        <row r="52">
          <cell r="H52" t="str">
            <v>IP000000046</v>
          </cell>
          <cell r="I52" t="str">
            <v>Theoretical tax charges at the rate of 15.5%</v>
          </cell>
          <cell r="J52" t="str">
            <v>Теоретические налоговые отчисления по ставке 15,5%</v>
          </cell>
        </row>
        <row r="53">
          <cell r="H53" t="str">
            <v>IP000000047</v>
          </cell>
          <cell r="I53" t="str">
            <v>Tax effect of items which are not deductible or assessable for taxation purposes, net</v>
          </cell>
          <cell r="J53" t="str">
            <v>Налоговый эффект от статей, которые не принимаются к вычету или учитываются для целей налогообложения, нетто</v>
          </cell>
        </row>
        <row r="54">
          <cell r="H54" t="str">
            <v>IP000000048</v>
          </cell>
          <cell r="I54" t="str">
            <v>Effect of different tax rates in countries in which the Group operates</v>
          </cell>
          <cell r="J54" t="str">
            <v>Влияние различных налоговых ставок в странах, в которых Группа осуществляет свою деятельность</v>
          </cell>
        </row>
        <row r="55">
          <cell r="H55" t="str">
            <v>IP000000049</v>
          </cell>
          <cell r="I55" t="str">
            <v>Other income tax expense</v>
          </cell>
          <cell r="J55" t="str">
            <v>Прочие расходы по налогу на прибыль</v>
          </cell>
        </row>
        <row r="56">
          <cell r="H56" t="str">
            <v>IP000000050</v>
          </cell>
          <cell r="I56" t="str">
            <v>Losses carried forward expiring in years ending:31.12.2015</v>
          </cell>
          <cell r="J56" t="str">
            <v>Убытки, переносимые на следующие периоды, оканчивающиеся: 31.12.2015</v>
          </cell>
        </row>
        <row r="57">
          <cell r="H57" t="str">
            <v>IP000000051</v>
          </cell>
          <cell r="I57" t="str">
            <v>Losses carried forward expiring in years ending:31.12.2016</v>
          </cell>
          <cell r="J57" t="str">
            <v>Убытки, переносимые на следующие периоды, оканчивающиеся: 31.12.2016</v>
          </cell>
        </row>
        <row r="58">
          <cell r="H58" t="str">
            <v>IP000000052</v>
          </cell>
          <cell r="I58" t="str">
            <v>Losses carried forward expiring in years ending:31.12.2017</v>
          </cell>
          <cell r="J58" t="str">
            <v>Убытки, переносимые на следующие периоды, оканчивающиеся: 31.12.2017</v>
          </cell>
        </row>
        <row r="59">
          <cell r="H59" t="str">
            <v>IP000000053</v>
          </cell>
          <cell r="I59" t="str">
            <v>Losses carried forward expiring in years ending:31.12.2018</v>
          </cell>
          <cell r="J59" t="str">
            <v>Убытки, переносимые на следующие периоды, оканчивающиеся: 31.12.2018</v>
          </cell>
        </row>
        <row r="60">
          <cell r="H60" t="str">
            <v>IP000000054</v>
          </cell>
          <cell r="I60" t="str">
            <v>Losses carried forward expiring in years ending:31.12.2019</v>
          </cell>
          <cell r="J60" t="str">
            <v>Убытки, переносимые на следующие периоды, оканчивающиеся: 31.12.2019</v>
          </cell>
        </row>
        <row r="61">
          <cell r="H61" t="str">
            <v>IP000000055</v>
          </cell>
          <cell r="I61" t="str">
            <v>Losses carried forward expiring in years ending:31.12.2020</v>
          </cell>
          <cell r="J61" t="str">
            <v>Убытки, переносимые на следующие периоды, оканчивающиеся: 31.12.2020</v>
          </cell>
        </row>
        <row r="62">
          <cell r="H62" t="str">
            <v>IP000000056</v>
          </cell>
          <cell r="I62" t="str">
            <v>Losses carried forward expiring in years ending:31.12.2021</v>
          </cell>
          <cell r="J62" t="str">
            <v>Убытки, переносимые на следующие периоды, оканчивающиеся: 31.12.2021</v>
          </cell>
        </row>
        <row r="63">
          <cell r="H63" t="str">
            <v>IP000000057</v>
          </cell>
          <cell r="I63" t="str">
            <v>Losses carried forward expiring in years ending:31.12.2022</v>
          </cell>
          <cell r="J63" t="str">
            <v>Убытки, переносимые на следующие периоды, оканчивающиеся: 31.12.2022</v>
          </cell>
        </row>
        <row r="64">
          <cell r="H64" t="str">
            <v>IP000000058</v>
          </cell>
          <cell r="I64" t="str">
            <v>Losses carried forward expiring in years ending:31.12.2023</v>
          </cell>
          <cell r="J64" t="str">
            <v>Убытки, переносимые на следующие периоды, оканчивающиеся: 31.12.2023</v>
          </cell>
        </row>
        <row r="65">
          <cell r="H65" t="str">
            <v>IP000000059</v>
          </cell>
          <cell r="I65" t="str">
            <v>Losses carried forward expiring in years ending:31.12.2024</v>
          </cell>
          <cell r="J65" t="str">
            <v>Убытки, переносимые на следующие периоды, оканчивающиеся: 31.12.2024</v>
          </cell>
        </row>
        <row r="66">
          <cell r="H66" t="str">
            <v>IP000000060</v>
          </cell>
          <cell r="I66" t="str">
            <v>Losses carried forward expiring in years ending:31.12.2025</v>
          </cell>
          <cell r="J66" t="str">
            <v>Убытки, переносимые на следующие периоды, оканчивающиеся: 31.12.2025</v>
          </cell>
        </row>
        <row r="67">
          <cell r="H67" t="str">
            <v>IP000000061</v>
          </cell>
          <cell r="I67" t="str">
            <v>Losses carried forward expiring after 31.12.2025</v>
          </cell>
          <cell r="J67" t="str">
            <v>Убытки, переносимые на следующие периды после 31.12.2025</v>
          </cell>
        </row>
        <row r="68">
          <cell r="H68" t="str">
            <v>IP000000062</v>
          </cell>
          <cell r="I68" t="str">
            <v>Total loss carried forward for tax purpose</v>
          </cell>
          <cell r="J68" t="str">
            <v>Общая сумма убытков, переносимых на следующие периоды, для целей налогообложения</v>
          </cell>
        </row>
        <row r="69">
          <cell r="H69" t="str">
            <v>IP000000063</v>
          </cell>
          <cell r="I69" t="str">
            <v>Changes in deferred tax assets and liabilities</v>
          </cell>
          <cell r="J69" t="str">
            <v>Изменение отложенных налоговых активов</v>
          </cell>
        </row>
        <row r="70">
          <cell r="H70" t="str">
            <v>IP000000064</v>
          </cell>
          <cell r="I70" t="str">
            <v>Effective rate TAX</v>
          </cell>
          <cell r="J70" t="str">
            <v>Расход по налогу на прибыль, рассчитанный на основе базовой ставки по налогу на прибыль</v>
          </cell>
        </row>
        <row r="71">
          <cell r="H71" t="str">
            <v>IP000000065</v>
          </cell>
          <cell r="I71" t="str">
            <v>Weighted average number of ordinary shares in issue (millions)</v>
          </cell>
          <cell r="J71" t="str">
            <v>Средневзвешенное количество обыкновенных акций в обращении (в миллионах)</v>
          </cell>
        </row>
        <row r="72">
          <cell r="H72" t="str">
            <v>IP000000066</v>
          </cell>
          <cell r="I72" t="str">
            <v>Earnings/(loss) per share (expressed in US cents per share)</v>
          </cell>
          <cell r="J72" t="str">
            <v>Прибыль/(убыток) на акцию (в центах США за акцию)</v>
          </cell>
        </row>
        <row r="73">
          <cell r="H73" t="str">
            <v>IP000000067</v>
          </cell>
          <cell r="I73" t="str">
            <v>Net cash used in financing activities</v>
          </cell>
          <cell r="J73" t="str">
            <v>Денежные средства, использованные в финансовой деятельности, нетто</v>
          </cell>
        </row>
        <row r="74">
          <cell r="H74" t="str">
            <v>IP000000068</v>
          </cell>
          <cell r="I74" t="str">
            <v>Earnings per share - basic and diluted (in US cents)</v>
          </cell>
          <cell r="J74" t="str">
            <v>Прибыль на акцию - базовая и размытая (в центах)</v>
          </cell>
        </row>
        <row r="75">
          <cell r="H75" t="str">
            <v>IP000000069</v>
          </cell>
          <cell r="I75" t="str">
            <v>Owners of the Company</v>
          </cell>
          <cell r="J75" t="str">
            <v>Прочий совокупный доход, приходящийся на владельцев Компании</v>
          </cell>
        </row>
        <row r="76">
          <cell r="H76" t="str">
            <v>IP000000070</v>
          </cell>
          <cell r="I76" t="str">
            <v>Non-controlling interests</v>
          </cell>
          <cell r="J76" t="str">
            <v>Прочий совокупный доход, приходящийся на неконтролирующих акционеров</v>
          </cell>
        </row>
        <row r="77">
          <cell r="H77" t="str">
            <v>IP000000071</v>
          </cell>
          <cell r="I77" t="str">
            <v>Future finance charges</v>
          </cell>
          <cell r="J77" t="str">
            <v>Будущие арендные платежи</v>
          </cell>
        </row>
        <row r="78">
          <cell r="H78" t="str">
            <v>IP000000072</v>
          </cell>
          <cell r="I78" t="str">
            <v>Segment result/Net profit - Domestic potash sales</v>
          </cell>
          <cell r="J78" t="str">
            <v>Результаты по сегментам/Чистая прибыль - Внутренние продажи калия</v>
          </cell>
        </row>
        <row r="79">
          <cell r="H79" t="str">
            <v>IP000000073</v>
          </cell>
          <cell r="I79" t="str">
            <v>Segment result/Net profit - Total potash sales</v>
          </cell>
          <cell r="J79" t="str">
            <v>Результаты по сегментам/Чистая прибыль - Всего продаж калия</v>
          </cell>
        </row>
        <row r="80">
          <cell r="H80" t="str">
            <v>IP000000074</v>
          </cell>
          <cell r="I80" t="str">
            <v>Segment result/Net profit - Other sales</v>
          </cell>
          <cell r="J80" t="str">
            <v>Результаты по сегментам/Чистая прибыль - Прочие продажи</v>
          </cell>
        </row>
        <row r="81">
          <cell r="H81" t="str">
            <v>IP000000075</v>
          </cell>
          <cell r="I81" t="str">
            <v>Segment result/Net profit - Unallocated</v>
          </cell>
          <cell r="J81" t="str">
            <v>Результаты по сегментам/Чистая прибыль - Не распределено</v>
          </cell>
        </row>
        <row r="82">
          <cell r="H82" t="str">
            <v>IP000000076</v>
          </cell>
          <cell r="I82" t="str">
            <v xml:space="preserve">Segment result/Net profit - Total </v>
          </cell>
          <cell r="J82" t="str">
            <v>Результаты по сегментам/Чистая прибыль - Всего продаж калия</v>
          </cell>
        </row>
        <row r="83">
          <cell r="H83" t="str">
            <v>IP000000077</v>
          </cell>
          <cell r="I83" t="str">
            <v>Other operating and financial income and expense</v>
          </cell>
          <cell r="J83" t="str">
            <v>Прочие операционные и финансовые доходы и расходы</v>
          </cell>
        </row>
        <row r="84">
          <cell r="H84" t="str">
            <v>IP000000078</v>
          </cell>
          <cell r="I84" t="str">
            <v>KCI sales, th.tones</v>
          </cell>
          <cell r="J84" t="str">
            <v>KCI продажи, тыс.т.</v>
          </cell>
        </row>
        <row r="85">
          <cell r="H85" t="str">
            <v>IP000000079</v>
          </cell>
          <cell r="I85" t="str">
            <v>KCI export sales</v>
          </cell>
          <cell r="J85" t="str">
            <v>KCI продажи экспорт</v>
          </cell>
        </row>
        <row r="86">
          <cell r="H86" t="str">
            <v>IP000000080</v>
          </cell>
          <cell r="I86" t="str">
            <v>KCI sales in RF</v>
          </cell>
          <cell r="J86" t="str">
            <v>KCI продажи РФ</v>
          </cell>
        </row>
        <row r="87">
          <cell r="H87" t="str">
            <v>IP000000081</v>
          </cell>
          <cell r="I87" t="str">
            <v>Volume of production, th.tones</v>
          </cell>
          <cell r="J87" t="str">
            <v>Объем производства, тыс. т</v>
          </cell>
        </row>
        <row r="88">
          <cell r="H88" t="str">
            <v>IP000000082</v>
          </cell>
          <cell r="I88" t="str">
            <v>EBITDA to margin, net</v>
          </cell>
          <cell r="J88" t="str">
            <v>EBITDA к выручке, нетто</v>
          </cell>
        </row>
        <row r="89">
          <cell r="H89" t="str">
            <v>IP000000083</v>
          </cell>
          <cell r="I89" t="str">
            <v>Net debt/EBITDA</v>
          </cell>
          <cell r="J89" t="str">
            <v>Net debt/EBITDA</v>
          </cell>
        </row>
        <row r="90">
          <cell r="H90" t="str">
            <v>IP000000084</v>
          </cell>
          <cell r="I90" t="str">
            <v>Transp. costs</v>
          </cell>
          <cell r="J90" t="str">
            <v>Трансп. расходы</v>
          </cell>
        </row>
        <row r="91">
          <cell r="H91" t="str">
            <v>IP000000085</v>
          </cell>
          <cell r="I91" t="str">
            <v>Transshipment, th.tones</v>
          </cell>
          <cell r="J91" t="str">
            <v>Объем перевалки, тыс.т.</v>
          </cell>
        </row>
        <row r="92">
          <cell r="H92" t="str">
            <v>IP000000086</v>
          </cell>
          <cell r="I92" t="str">
            <v>Electricity consumption, 1000 kWh</v>
          </cell>
          <cell r="J92" t="str">
            <v>Объем потребеления электроэнергии, 1000 kWh</v>
          </cell>
        </row>
        <row r="93">
          <cell r="H93" t="str">
            <v>IP000000087</v>
          </cell>
          <cell r="I93" t="str">
            <v>Gas consumption, 1000 m3</v>
          </cell>
          <cell r="J93" t="str">
            <v>Объем потребления газа, 1000 m3</v>
          </cell>
        </row>
        <row r="94">
          <cell r="H94" t="str">
            <v>IP000000088</v>
          </cell>
          <cell r="I94" t="str">
            <v>CAPEX, cash</v>
          </cell>
          <cell r="J94" t="str">
            <v>CAPEX, денежные</v>
          </cell>
        </row>
        <row r="95">
          <cell r="H95" t="str">
            <v>IP000000089</v>
          </cell>
          <cell r="I95" t="str">
            <v>Sales volume, enriched carnallite, th.tones</v>
          </cell>
          <cell r="J95" t="str">
            <v>Объем реализации, карналлит обогащенный, тыс. т</v>
          </cell>
        </row>
        <row r="96">
          <cell r="H96" t="str">
            <v>IP000000090</v>
          </cell>
          <cell r="I96" t="str">
            <v>Sales volume, NaCl, 1000 м3</v>
          </cell>
          <cell r="J96" t="str">
            <v>Объем реализации, раствор NaCl, 1000 м3</v>
          </cell>
        </row>
        <row r="97">
          <cell r="H97" t="str">
            <v>IP000000091</v>
          </cell>
          <cell r="I97" t="str">
            <v>Sales volume, salts, th.tones</v>
          </cell>
          <cell r="J97" t="str">
            <v>Объем реализации, соли, тыс. т</v>
          </cell>
        </row>
        <row r="98">
          <cell r="H98" t="str">
            <v>IP000000092</v>
          </cell>
          <cell r="I98" t="str">
            <v>COGS</v>
          </cell>
          <cell r="J98" t="str">
            <v>Себестоимость (COGS), за вычетом амортизации</v>
          </cell>
        </row>
        <row r="99">
          <cell r="H99" t="str">
            <v>IP000000093</v>
          </cell>
          <cell r="I99" t="str">
            <v>Freight, $/t.</v>
          </cell>
          <cell r="J99" t="str">
            <v>Фрахт, $/т.</v>
          </cell>
        </row>
        <row r="100">
          <cell r="H100" t="str">
            <v>IP000000094</v>
          </cell>
          <cell r="I100" t="str">
            <v>Railway tarrif, $/t.</v>
          </cell>
          <cell r="J100" t="str">
            <v>ЖД тариф, $/т.</v>
          </cell>
        </row>
        <row r="101">
          <cell r="H101" t="str">
            <v>IP000000095</v>
          </cell>
          <cell r="I101" t="str">
            <v>Transhipment, $/t.</v>
          </cell>
          <cell r="J101" t="str">
            <v>Перевалка, $/т.</v>
          </cell>
        </row>
        <row r="102">
          <cell r="H102" t="str">
            <v>IP000000096</v>
          </cell>
          <cell r="I102" t="str">
            <v>Railway transportation, th.tones</v>
          </cell>
          <cell r="J102" t="str">
            <v>Объем транспортировки ЖД, тыс.т.</v>
          </cell>
        </row>
        <row r="103">
          <cell r="H103" t="str">
            <v>IP000000097</v>
          </cell>
          <cell r="I103" t="str">
            <v>Freight transportation, th.tones</v>
          </cell>
          <cell r="J103" t="str">
            <v>Объем транспортировки морем (фрахт), тыс.т.</v>
          </cell>
        </row>
        <row r="104">
          <cell r="H104" t="str">
            <v>IP000000098</v>
          </cell>
          <cell r="I104" t="str">
            <v>Traders administrative expenses (Gibraltar, China)</v>
          </cell>
          <cell r="J104" t="str">
            <v>Админ.расходы трейдеров (Гибралтар, Китай)</v>
          </cell>
        </row>
        <row r="105">
          <cell r="H105" t="str">
            <v>IP000000099</v>
          </cell>
          <cell r="I105" t="str">
            <v>Traders administrative expenses (Gibraltar, India)</v>
          </cell>
          <cell r="J105" t="str">
            <v>Админ.расходы трейдеров (Гибралтар, Индия)</v>
          </cell>
        </row>
        <row r="106">
          <cell r="H106" t="str">
            <v>IP000000100</v>
          </cell>
          <cell r="I106" t="str">
            <v>Traders administrative expenses (Gibraltar, Brazil)</v>
          </cell>
          <cell r="J106" t="str">
            <v>Админ.расходы трейдеров (Гибралтар, Бразилия)</v>
          </cell>
        </row>
        <row r="107">
          <cell r="H107" t="str">
            <v>IP000000101</v>
          </cell>
          <cell r="I107" t="str">
            <v>Traders administrative expenses (Gibraltar, Panama)</v>
          </cell>
          <cell r="J107" t="str">
            <v>Админ.расходы трейдеров (Гибралтар, Панама)</v>
          </cell>
        </row>
        <row r="108">
          <cell r="H108" t="str">
            <v>IP000000102</v>
          </cell>
          <cell r="I108" t="str">
            <v>Traders administrative expenses (Gibraltar, Singapour)</v>
          </cell>
          <cell r="J108" t="str">
            <v>Админ.расходы трейдеров (Гибралтар, Сингапур)</v>
          </cell>
        </row>
        <row r="109">
          <cell r="H109" t="str">
            <v>IP000000103</v>
          </cell>
          <cell r="I109" t="str">
            <v>Traders administrative expenses (Gibraltar, UKTBEKO)</v>
          </cell>
          <cell r="J109" t="str">
            <v>Админ.расходы трейдеров (Гибралтар, UKTBEKO)</v>
          </cell>
        </row>
        <row r="110">
          <cell r="H110" t="str">
            <v>IP000000110</v>
          </cell>
          <cell r="I110" t="str">
            <v>Other operating income and expenses - Other expenses, net</v>
          </cell>
          <cell r="J110" t="str">
            <v>Прочие доходы и расходы - Прочие расходы</v>
          </cell>
        </row>
        <row r="111">
          <cell r="H111" t="str">
            <v>IP000000112</v>
          </cell>
          <cell r="I111" t="str">
            <v>Distribution costs - Transhipment</v>
          </cell>
          <cell r="J111" t="str">
            <v>Расходы на продажу - Перевалка грузов</v>
          </cell>
        </row>
        <row r="112">
          <cell r="H112" t="str">
            <v>IP000000113</v>
          </cell>
          <cell r="I112" t="str">
            <v>Other finance income</v>
          </cell>
          <cell r="J112" t="str">
            <v>Прочие финансовые доходы</v>
          </cell>
        </row>
        <row r="113">
          <cell r="H113" t="str">
            <v>IP000000114</v>
          </cell>
          <cell r="I113" t="str">
            <v>Other finance expense</v>
          </cell>
          <cell r="J113" t="str">
            <v>Прочие финансовые расходы</v>
          </cell>
        </row>
        <row r="114">
          <cell r="H114" t="str">
            <v>IP000000115</v>
          </cell>
          <cell r="I114" t="str">
            <v>Cost of sales - electricity</v>
          </cell>
          <cell r="J114" t="str">
            <v>Себестоимость - Электроэнергия</v>
          </cell>
        </row>
        <row r="115">
          <cell r="H115" t="str">
            <v>IP000000116</v>
          </cell>
          <cell r="I115" t="str">
            <v>Cost of sales - salary</v>
          </cell>
          <cell r="J115" t="str">
            <v>Себестоимость - Фонд оплаты труда</v>
          </cell>
        </row>
        <row r="116">
          <cell r="H116" t="str">
            <v>IP000000117</v>
          </cell>
          <cell r="I116" t="str">
            <v>Cost of sales - salary related taxes</v>
          </cell>
          <cell r="J116" t="str">
            <v>Себестоимость - Налоги, взимаемые с величины заработной платы</v>
          </cell>
        </row>
        <row r="117">
          <cell r="H117" t="str">
            <v>IP000000118</v>
          </cell>
          <cell r="I117" t="str">
            <v>Cost of sales - other materials (Normalized materials)</v>
          </cell>
          <cell r="J117" t="str">
            <v>Себестоимость - прочие материалы, нормированные</v>
          </cell>
        </row>
        <row r="118">
          <cell r="H118" t="str">
            <v>IP000000119</v>
          </cell>
          <cell r="I118" t="str">
            <v>Cost of sales - other materials (Non-normalized materials)</v>
          </cell>
          <cell r="J118" t="str">
            <v>Себестоимость - прочие материалы, ненормированные</v>
          </cell>
        </row>
        <row r="119">
          <cell r="H119" t="str">
            <v>IP000000120</v>
          </cell>
          <cell r="I119" t="str">
            <v>Finance income - Interest income</v>
          </cell>
          <cell r="J119" t="str">
            <v>Финансовые доходы - проценты к получению</v>
          </cell>
        </row>
        <row r="120">
          <cell r="H120" t="str">
            <v>IP000000121</v>
          </cell>
          <cell r="I120" t="str">
            <v>Finance income - Interest expense</v>
          </cell>
          <cell r="J120" t="str">
            <v>Финансовые расходы - проценты к уплате</v>
          </cell>
        </row>
        <row r="121">
          <cell r="H121" t="str">
            <v>IP000000122</v>
          </cell>
          <cell r="I121" t="str">
            <v>Other finance expense (resettlement adj)</v>
          </cell>
          <cell r="J121" t="str">
            <v>Прочие финансовые расходы (корректировка резерва по переселению)</v>
          </cell>
        </row>
        <row r="122">
          <cell r="H122" t="str">
            <v>IP000000123</v>
          </cell>
          <cell r="I122" t="str">
            <v>Other finance expense (filling cavities adj)</v>
          </cell>
          <cell r="J122" t="str">
            <v>Прочие финансовые расходы (корректировка резерва по пустотам</v>
          </cell>
        </row>
        <row r="123">
          <cell r="H123" t="str">
            <v>IP000000124</v>
          </cell>
          <cell r="I123" t="str">
            <v>Other operating income and expenses, Resettlement provision</v>
          </cell>
          <cell r="J123" t="str">
            <v>Прочие доходы и расходы, Расходы по переселению</v>
          </cell>
        </row>
        <row r="124">
          <cell r="H124" t="str">
            <v>IP000000148</v>
          </cell>
          <cell r="I124" t="str">
            <v>Distribution expenses, Transhipment</v>
          </cell>
          <cell r="J124" t="str">
            <v>Расходы на продажу, Перевалка грузов</v>
          </cell>
        </row>
        <row r="125">
          <cell r="H125" t="str">
            <v>IP000000149</v>
          </cell>
          <cell r="I125" t="str">
            <v>Other COS, other expenses</v>
          </cell>
          <cell r="J125" t="str">
            <v>Себестоимость, Прочие расходы</v>
          </cell>
        </row>
        <row r="126">
          <cell r="H126" t="str">
            <v>IP000000150</v>
          </cell>
          <cell r="I126" t="str">
            <v>Finance lease expense</v>
          </cell>
          <cell r="J126" t="str">
            <v>Расходы по финансовой аренде</v>
          </cell>
        </row>
        <row r="127">
          <cell r="H127" t="str">
            <v>IP000000151</v>
          </cell>
          <cell r="I127" t="str">
            <v>Cost of sales - Depreciation (lease adj)</v>
          </cell>
          <cell r="J127" t="str">
            <v>Себестоимость - Амортизация основных средств (корректировка по имуществу в аренде)</v>
          </cell>
        </row>
        <row r="128">
          <cell r="H128" t="str">
            <v>IP000000152</v>
          </cell>
          <cell r="I128" t="str">
            <v>Distribution costs - Depreciation of fixed assets (lease adj)</v>
          </cell>
          <cell r="J128" t="str">
            <v>Расходы на продажу - Амортизация основных средств (корректировка по имуществу в аренде)</v>
          </cell>
        </row>
        <row r="129">
          <cell r="H129" t="str">
            <v>IP000000153</v>
          </cell>
          <cell r="I129" t="str">
            <v>General and administrative expenses - Depreciation (lease adj)</v>
          </cell>
          <cell r="J129" t="str">
            <v>Управленческие расходы - Амортизация основных средств (корректировка по имуществу в аренде)</v>
          </cell>
        </row>
        <row r="130">
          <cell r="H130" t="str">
            <v>IP000000154</v>
          </cell>
          <cell r="I130" t="str">
            <v>Other sales - in cub meters (thousands)</v>
          </cell>
          <cell r="J130" t="str">
            <v>Продажи прочей продукции - в кубометрах (в тысячах)</v>
          </cell>
        </row>
        <row r="131">
          <cell r="H131" t="str">
            <v>IP201010000</v>
          </cell>
          <cell r="I131" t="str">
            <v>Cost of sales - Materials and components used (capitalization of the construction costs)</v>
          </cell>
          <cell r="J131" t="str">
            <v>Себестоимость - Материалы и компоненты (капитализация расходов на строительство)</v>
          </cell>
        </row>
        <row r="132">
          <cell r="H132" t="str">
            <v>IP201020000</v>
          </cell>
          <cell r="I132" t="str">
            <v>Cost of sales - Fuel and energy  (capitalization of the construction costs)</v>
          </cell>
          <cell r="J132" t="str">
            <v>Себестоимость - Топливо и энергия (капитализация расходов на строительство)</v>
          </cell>
        </row>
        <row r="133">
          <cell r="H133" t="str">
            <v>IP201030000</v>
          </cell>
          <cell r="I133" t="str">
            <v>Cost of sales - Employee benefits  (capitalization of the construction costs)</v>
          </cell>
          <cell r="J133" t="str">
            <v>Себестоимость - Затраты на оплату труда (капитализация расходов на строительство)</v>
          </cell>
        </row>
        <row r="134">
          <cell r="H134" t="str">
            <v>IP201040000</v>
          </cell>
          <cell r="I134" t="str">
            <v>Cost of sales - Depreciation  (capitalization of the construction costs)</v>
          </cell>
          <cell r="J134" t="str">
            <v>Себестоимость - Амортизация основных средств (капитализация расходов на строительство)</v>
          </cell>
        </row>
        <row r="135">
          <cell r="H135" t="str">
            <v>IP302010000</v>
          </cell>
          <cell r="I135" t="str">
            <v>General and administrative expenses - Materials and fuel  (capitalization of the construction costs)</v>
          </cell>
          <cell r="J135" t="str">
            <v>Управленческие расходы - Материалы и топливо (капитализация расходов на строительство)</v>
          </cell>
        </row>
        <row r="136">
          <cell r="H136" t="str">
            <v>IP302020000</v>
          </cell>
          <cell r="I136" t="str">
            <v>General and administrative expenses - Employee benefits  (capitalization of the construction costs)</v>
          </cell>
          <cell r="J136" t="str">
            <v>Управленческие расходы - Затраты на оплату труда (капитализация расходов на строительство)</v>
          </cell>
        </row>
        <row r="137">
          <cell r="H137" t="str">
            <v>IP302030000</v>
          </cell>
          <cell r="I137" t="str">
            <v>General and administrative expenses - Depreciation  (capitalization of the construction costs)</v>
          </cell>
          <cell r="J137" t="str">
            <v>Управленческие расходы - Амортизация основных средств (капитализация расходов на строительство)</v>
          </cell>
        </row>
        <row r="138">
          <cell r="H138" t="str">
            <v>IP304990000</v>
          </cell>
          <cell r="I138" t="str">
            <v>Other operating income and expenses - Other expenses (expenses of representative office)</v>
          </cell>
          <cell r="J138" t="str">
            <v>Прочие доходы и расходы - Прочие расходы (расходы по содержанию представительств)</v>
          </cell>
        </row>
        <row r="139">
          <cell r="H139" t="str">
            <v>IP304020000</v>
          </cell>
          <cell r="I139" t="str">
            <v>Other operating income and expenses - Social cost and charity (expenses of representative office)</v>
          </cell>
          <cell r="J139" t="str">
            <v>Прочие доходы и расходы - Социальные расходы и благотворительность (расходы по содержанию представительств)</v>
          </cell>
        </row>
        <row r="140">
          <cell r="H140" t="str">
            <v>IP302020001</v>
          </cell>
          <cell r="I140" t="str">
            <v>General and administrative expenses - Employee benefits (expenses of representative office)</v>
          </cell>
          <cell r="J140" t="str">
            <v>Управленческие расходы - Затраты на оплату труда (расходы по содержанию представительств)</v>
          </cell>
        </row>
        <row r="141">
          <cell r="H141" t="str">
            <v>IP302030001</v>
          </cell>
          <cell r="I141" t="str">
            <v>General and administrative expenses - Depreciation (expenses of representative office)</v>
          </cell>
          <cell r="J141" t="str">
            <v>Управленческие расходы - Амортизация основных средств (расходы по содержанию представительств)</v>
          </cell>
        </row>
        <row r="142">
          <cell r="H142" t="str">
            <v>IP302050000</v>
          </cell>
          <cell r="I142" t="str">
            <v>General and administrative expenses - Repairs and maintenance (expenses of representative office)</v>
          </cell>
          <cell r="J142" t="str">
            <v>Управленческие расходы - Ремонты и техническая эксплуатация (расходы по содержанию представительств)</v>
          </cell>
        </row>
        <row r="143">
          <cell r="H143" t="str">
            <v>IP302990000</v>
          </cell>
          <cell r="I143" t="str">
            <v>General and administrative expenses - Other expenses (expenses of representative office)</v>
          </cell>
          <cell r="J143" t="str">
            <v>Управленческие расходы - Прочие расходы (расходы по содержанию представительств)</v>
          </cell>
        </row>
        <row r="144">
          <cell r="H144" t="str">
            <v>IP302060000</v>
          </cell>
          <cell r="I144" t="str">
            <v>General and administrative expenses - Communication and information system services (expenses of representative office)</v>
          </cell>
          <cell r="J144" t="str">
            <v>Управленческие расходы - Услуги связи и информационных технологий (расходы по содержанию представительств)</v>
          </cell>
        </row>
        <row r="145">
          <cell r="H145" t="str">
            <v>IP302070000</v>
          </cell>
          <cell r="I145" t="str">
            <v>General and administrative expenses - Consulting, audit and legal services (expenses of representative office)</v>
          </cell>
          <cell r="J145" t="str">
            <v>Управленческие расходы - Консультационные, аудиторские и юридические услуги (расходы по содержанию представительств)</v>
          </cell>
        </row>
        <row r="146">
          <cell r="H146" t="str">
            <v>IP302100000</v>
          </cell>
          <cell r="I146" t="str">
            <v>General and administrative expenses - Rent (expenses of representative office)</v>
          </cell>
          <cell r="J146" t="str">
            <v>Управленческие расходы - Арендная плата (расходы по содержанию представительств)</v>
          </cell>
        </row>
        <row r="147">
          <cell r="H147" t="str">
            <v>IP303000000</v>
          </cell>
          <cell r="I147" t="str">
            <v>Taxes other than income tax (expenses of representative office)</v>
          </cell>
          <cell r="J147" t="str">
            <v>Налоги и отчисления, кроме налога на прибыль (расходы по содержанию представительств)</v>
          </cell>
        </row>
        <row r="148">
          <cell r="H148" t="str">
            <v>IP301070000</v>
          </cell>
          <cell r="I148" t="str">
            <v>Distribution costs - Employee benefits (expenses of representative office)</v>
          </cell>
          <cell r="J148" t="str">
            <v>Расходы на продажу - Затраты на оплату труда (расходы по содержанию представительств)</v>
          </cell>
        </row>
        <row r="149">
          <cell r="H149" t="str">
            <v>IP301990000</v>
          </cell>
          <cell r="I149" t="str">
            <v>Distribution costs - Other costs (expenses of representative office)</v>
          </cell>
          <cell r="J149" t="str">
            <v>Расходы на продажу - Прочие расходы (расходы по содержанию представительств)</v>
          </cell>
        </row>
        <row r="150">
          <cell r="H150" t="str">
            <v>IP301120000</v>
          </cell>
          <cell r="I150" t="str">
            <v>Distribution costs - Travel expenses (expenses of representative office)</v>
          </cell>
          <cell r="J150" t="str">
            <v>Расходы на продажу - Командировочные расходы (расходы по содержанию представительств)</v>
          </cell>
        </row>
        <row r="151">
          <cell r="H151" t="str">
            <v>IP301050000</v>
          </cell>
          <cell r="I151" t="str">
            <v>Distribution costs - Depreciation of fixed assets (expenses of representative office)</v>
          </cell>
          <cell r="J151" t="str">
            <v>Расходы на продажу - Амортизация основных средств (расходы по содержанию представительств)</v>
          </cell>
        </row>
        <row r="152">
          <cell r="H152" t="str">
            <v>IP301080000</v>
          </cell>
          <cell r="I152" t="str">
            <v>Distribution costs - Rent expenses (expenses of representative office)</v>
          </cell>
          <cell r="J152" t="str">
            <v>Расходы на продажу - Арендная плата (расходы по содержанию представительств)</v>
          </cell>
        </row>
        <row r="153">
          <cell r="H153" t="str">
            <v>IP401010000</v>
          </cell>
          <cell r="I153" t="str">
            <v>Interest income (expenses of representative office)</v>
          </cell>
          <cell r="J153" t="str">
            <v>Проценты к получению (расходы по содержанию представительств)</v>
          </cell>
        </row>
        <row r="154">
          <cell r="H154" t="str">
            <v>IP201010001</v>
          </cell>
          <cell r="I154" t="str">
            <v>Cost of sales - Materials and components used (production - shipping)</v>
          </cell>
          <cell r="J154" t="str">
            <v>Себестоимость - Материалы и компоненты (производство - отгрузка)</v>
          </cell>
        </row>
        <row r="155">
          <cell r="H155" t="str">
            <v>IP201030001</v>
          </cell>
          <cell r="I155" t="str">
            <v>Cost of sales - Employee benefits (production - shipping)</v>
          </cell>
          <cell r="J155" t="str">
            <v>Себестоимость - Затраты на оплату труда (производство - отгрузка)</v>
          </cell>
        </row>
        <row r="156">
          <cell r="H156" t="str">
            <v>IP201060000</v>
          </cell>
          <cell r="I156" t="str">
            <v>Cost of sales - Repairs and maintenance (production - shipping)</v>
          </cell>
          <cell r="J156" t="str">
            <v>Себестоимость - Ремонт и техническое обслуживание (производство - отгрузка)</v>
          </cell>
        </row>
        <row r="157">
          <cell r="H157" t="str">
            <v>IP201990000</v>
          </cell>
          <cell r="I157" t="str">
            <v>Cost of sales - Other costs (production - shipping)</v>
          </cell>
          <cell r="J157" t="str">
            <v>Себестоимость - Прочие расходы (производство - отгрузка)</v>
          </cell>
        </row>
        <row r="158">
          <cell r="H158" t="str">
            <v>IP301990001</v>
          </cell>
          <cell r="I158" t="str">
            <v>Distribution costs - Other costs (production - shipping)</v>
          </cell>
          <cell r="J158" t="str">
            <v>Расходы на продажу - Прочие расходы (производство - отгрузка)</v>
          </cell>
        </row>
        <row r="159">
          <cell r="H159" t="str">
            <v>IP301010000</v>
          </cell>
          <cell r="I159" t="str">
            <v>Distribution costs - Railway tariff (production - shipping)</v>
          </cell>
          <cell r="J159" t="str">
            <v>Расходы на продажу - Железнодорожний тариф и аренда вагонов (производство - отгрузка)</v>
          </cell>
        </row>
        <row r="160">
          <cell r="H160" t="str">
            <v>IP301040000</v>
          </cell>
          <cell r="I160" t="str">
            <v>Distribution costs - Transport repairs and maintenance (production - shipping)</v>
          </cell>
          <cell r="J160" t="str">
            <v>Расходы на продажу - Содержание и ремонт подвижного состава и жд путей (производство - отгрузка)</v>
          </cell>
        </row>
        <row r="161">
          <cell r="H161" t="str">
            <v>IP301040001</v>
          </cell>
          <cell r="I161" t="str">
            <v>Distribution costs - Transport repairs and maintenance (repairs expenses)</v>
          </cell>
          <cell r="J161" t="str">
            <v>Расходы на продажу - Содержание и ремонт подвижного состава и жд путей (расходы на ремонт)</v>
          </cell>
        </row>
        <row r="162">
          <cell r="H162" t="str">
            <v>IP201060001</v>
          </cell>
          <cell r="I162" t="str">
            <v>Cost of sales - Repairs and maintenance (repairs expenses)</v>
          </cell>
          <cell r="J162" t="str">
            <v>Себестоимость - Ремонт и техническое обслуживание (расходы на ремонт)</v>
          </cell>
        </row>
        <row r="163">
          <cell r="H163" t="str">
            <v>IP201070000</v>
          </cell>
          <cell r="I163" t="str">
            <v>Cost of sales - Transportation between mines by railway (repairs expenses)</v>
          </cell>
          <cell r="J163" t="str">
            <v>Себестоимость - Внутренние перевозки между рудниками по железной дороге (расходы на ремонт)</v>
          </cell>
        </row>
        <row r="164">
          <cell r="H164" t="str">
            <v>IP201070001</v>
          </cell>
          <cell r="I164" t="str">
            <v>Cost of sales - Transportation between mines by railway (transportation of semi-finished products)</v>
          </cell>
          <cell r="J164" t="str">
            <v>Себестоимость - Внутренние перевозки между рудниками по железной дороге (транспортировка полуфабрикатов)</v>
          </cell>
        </row>
        <row r="165">
          <cell r="H165" t="str">
            <v>IP201040001</v>
          </cell>
          <cell r="I165" t="str">
            <v>Cost of sales - Depreciation (IFRS)</v>
          </cell>
          <cell r="J165" t="str">
            <v>Себестоимость - Амортизация основных средств (МСФО)</v>
          </cell>
        </row>
        <row r="166">
          <cell r="H166" t="str">
            <v>IP301050001</v>
          </cell>
          <cell r="I166" t="str">
            <v>Distribution costs - Depreciation of fixed assets (IFRS)</v>
          </cell>
          <cell r="J166" t="str">
            <v>Расходы на продажу - Амортизация основных средств (МСФО)</v>
          </cell>
        </row>
        <row r="167">
          <cell r="H167" t="str">
            <v>IP302020002</v>
          </cell>
          <cell r="I167" t="str">
            <v>General and administrative expenses - Employee benefits (commercial department expenses)</v>
          </cell>
          <cell r="J167" t="str">
            <v>Управленческие расходы - Затраты на оплату труда (расходы управления по коммерции)</v>
          </cell>
        </row>
        <row r="168">
          <cell r="H168" t="str">
            <v>IP302060001</v>
          </cell>
          <cell r="I168" t="str">
            <v>General and administrative expenses - Communication and information system services (commercial department expenses)</v>
          </cell>
          <cell r="J168" t="str">
            <v>Управленческие расходы - Услуги связи и информационных технологий (расходы управления по коммерции)</v>
          </cell>
        </row>
        <row r="169">
          <cell r="H169" t="str">
            <v>IP302990001</v>
          </cell>
          <cell r="I169" t="str">
            <v>General and administrative expenses - Other expenses (commercial department expenses)</v>
          </cell>
          <cell r="J169" t="str">
            <v>Управленческие расходы - Прочие расходы (расходы управления по коммерции)</v>
          </cell>
        </row>
        <row r="170">
          <cell r="H170" t="str">
            <v>IP302130000</v>
          </cell>
          <cell r="I170" t="str">
            <v>General and administrative expenses -Travel expenses (commercial department expenses)</v>
          </cell>
          <cell r="J170" t="str">
            <v>Управленческие расходы - Командировочные расходы (расходы управления по коммерции)</v>
          </cell>
        </row>
        <row r="171">
          <cell r="H171" t="str">
            <v>IP302070001</v>
          </cell>
          <cell r="I171" t="str">
            <v>General and administrative expenses - Consulting, audit and legal services (commercial department expenses)</v>
          </cell>
          <cell r="J171" t="str">
            <v>Управленческие расходы - Консультационные, аудиторские и юридические услуги (расходы управления по коммерции)</v>
          </cell>
        </row>
        <row r="172">
          <cell r="H172" t="str">
            <v>IP301990002</v>
          </cell>
          <cell r="I172" t="str">
            <v>General and administrative expenses - Other expenses (commercial department expenses)</v>
          </cell>
          <cell r="J172" t="str">
            <v>Управленческие расходы - Прочие расходы (расходы управления по коммерции)</v>
          </cell>
        </row>
        <row r="173">
          <cell r="H173" t="str">
            <v>IP302030002</v>
          </cell>
          <cell r="I173" t="str">
            <v>General and administrative expenses - Depreciation (commercial department expenses)</v>
          </cell>
          <cell r="J173" t="str">
            <v>Управленческие расходы - Амортизация основных средств (расходы управления по коммерции)</v>
          </cell>
        </row>
        <row r="174">
          <cell r="H174" t="str">
            <v>IP302100001</v>
          </cell>
          <cell r="I174" t="str">
            <v>General and administrative expenses - Rent (commercial department expenses)</v>
          </cell>
          <cell r="J174" t="str">
            <v>Управленческие расходы - Арендная плата (расходы управления по коммерции)</v>
          </cell>
        </row>
        <row r="175">
          <cell r="H175" t="str">
            <v>IP401000001</v>
          </cell>
          <cell r="I175" t="str">
            <v>Impairment of bonds</v>
          </cell>
          <cell r="J175" t="str">
            <v>Обесценение облигаций</v>
          </cell>
        </row>
        <row r="176">
          <cell r="H176" t="str">
            <v>IP111000200</v>
          </cell>
          <cell r="I176" t="str">
            <v>Difference between the actual discount and accrual of previous period - Exports</v>
          </cell>
          <cell r="J176" t="str">
            <v>Разница между фактической сумой скидки и аккруалом прошлого периода - экспорт</v>
          </cell>
        </row>
        <row r="177">
          <cell r="H177" t="str">
            <v>IP121000200</v>
          </cell>
          <cell r="I177" t="str">
            <v>Difference between the actual discount and accrual of previous period - Domestic</v>
          </cell>
          <cell r="J177" t="str">
            <v>Разница между фактической сумой скидки и аккруалом прошлого периода - внутренний рынок</v>
          </cell>
        </row>
        <row r="178">
          <cell r="H178" t="str">
            <v>IP201010100</v>
          </cell>
          <cell r="I178" t="str">
            <v>Сorrection of the price of production</v>
          </cell>
          <cell r="J178" t="str">
            <v>Корректировка цены продукции</v>
          </cell>
        </row>
        <row r="179">
          <cell r="H179" t="str">
            <v>IP201010200</v>
          </cell>
          <cell r="I179" t="str">
            <v>Сorrection of the price of production - foreign exchange</v>
          </cell>
          <cell r="J179" t="str">
            <v>Корректировка цены продукции - курсовая разница</v>
          </cell>
        </row>
        <row r="180">
          <cell r="H180" t="str">
            <v>IP123000100</v>
          </cell>
          <cell r="I180" t="str">
            <v>Revenues from trade and procurement activities UC</v>
          </cell>
          <cell r="J180" t="str">
            <v>Сумма выручки от торгово-закупочной деятельности</v>
          </cell>
        </row>
        <row r="181">
          <cell r="H181" t="str">
            <v>IP100000100</v>
          </cell>
          <cell r="I181" t="str">
            <v>Bonus for the achievement of certain volume of purchases</v>
          </cell>
          <cell r="J181" t="str">
            <v>Премия за достижение определенного объема закупок</v>
          </cell>
        </row>
        <row r="182">
          <cell r="H182" t="str">
            <v>IP000000155</v>
          </cell>
          <cell r="I182" t="str">
            <v xml:space="preserve">Effect of change in tax rates </v>
          </cell>
          <cell r="J182" t="str">
            <v>Эффект от изменения ставки налога на прибыль</v>
          </cell>
        </row>
        <row r="183">
          <cell r="H183" t="str">
            <v>IP301060000</v>
          </cell>
          <cell r="I183" t="str">
            <v>Distribution costs - Amortization of intangible assets</v>
          </cell>
          <cell r="J183" t="str">
            <v>Расходы на продажу - Амортизация нематериальных активов</v>
          </cell>
        </row>
        <row r="184">
          <cell r="H184" t="str">
            <v>IP302040000</v>
          </cell>
          <cell r="I184" t="str">
            <v>General and administrative expenses - Amortisation of intangible assets</v>
          </cell>
          <cell r="J184" t="str">
            <v>Управленческие расходы - Амортизация нематериальных активов</v>
          </cell>
        </row>
        <row r="185">
          <cell r="H185" t="str">
            <v>IP201050000</v>
          </cell>
          <cell r="I185" t="str">
            <v>Cost of sales - Amortisation of licences</v>
          </cell>
          <cell r="J185" t="str">
            <v>Себестоимость - Амортизация нематериальных активов</v>
          </cell>
        </row>
        <row r="186">
          <cell r="H186" t="str">
            <v>IP100000001</v>
          </cell>
          <cell r="I186" t="str">
            <v>Cost of sales - Depreciation</v>
          </cell>
          <cell r="J186" t="str">
            <v>Себестоимость - Амортизация основных средств</v>
          </cell>
        </row>
        <row r="187">
          <cell r="H187" t="str">
            <v>IP100000202</v>
          </cell>
          <cell r="I187" t="str">
            <v>Distribution costs - Depreciation of fixed assets</v>
          </cell>
          <cell r="J187" t="str">
            <v>Расходы на продажу - Амортизация основных средств</v>
          </cell>
        </row>
        <row r="188">
          <cell r="H188" t="str">
            <v>IP100000203</v>
          </cell>
          <cell r="I188" t="str">
            <v>General and administrative expenses - Depreciation</v>
          </cell>
          <cell r="J188" t="str">
            <v>Управленческие расходы - Амортизация основных средств</v>
          </cell>
        </row>
        <row r="189">
          <cell r="H189" t="str">
            <v>IP100000304</v>
          </cell>
          <cell r="I189" t="str">
            <v>Other operating income and expenses - Other expenses, net</v>
          </cell>
          <cell r="J189" t="str">
            <v>Амортизация прочих основных средств</v>
          </cell>
        </row>
        <row r="190">
          <cell r="H190" t="str">
            <v>IP100000305</v>
          </cell>
          <cell r="I190" t="str">
            <v>Distribution costs - Railway tariff</v>
          </cell>
          <cell r="J190" t="str">
            <v>Расходы на продажу - Железнодорожний тариф и аренда вагонов</v>
          </cell>
        </row>
        <row r="191">
          <cell r="H191" t="str">
            <v>IP100000306</v>
          </cell>
          <cell r="I191" t="str">
            <v>Distribution costs - Transhipment</v>
          </cell>
          <cell r="J191" t="str">
            <v>Расходы на продажу - Услуги порта, перевалка в порту и на борт речных судов</v>
          </cell>
        </row>
        <row r="192">
          <cell r="H192" t="str">
            <v>IP100000307</v>
          </cell>
          <cell r="I192" t="str">
            <v>Impairment loss on FA and CIP</v>
          </cell>
          <cell r="J192" t="str">
            <v>Убыток от обесценения ОС и НЗС</v>
          </cell>
        </row>
        <row r="193">
          <cell r="H193" t="str">
            <v>IP200000103</v>
          </cell>
          <cell r="I193" t="str">
            <v>Revenues from sales of built FA and CIP to companies of the group - not claimed revenue</v>
          </cell>
          <cell r="J193" t="str">
            <v>Выручка от реализации построенных ОС и НЗС компаниям группы - непредъявленная</v>
          </cell>
        </row>
        <row r="194">
          <cell r="H194" t="str">
            <v>IP100000308</v>
          </cell>
          <cell r="I194" t="str">
            <v>Other sales - in cubic meters (thousands)</v>
          </cell>
          <cell r="J194" t="str">
            <v>Продажи прочей продукции - в кубических метрах (в тысячах)</v>
          </cell>
        </row>
        <row r="195">
          <cell r="H195" t="str">
            <v>IP200000101</v>
          </cell>
          <cell r="I195" t="str">
            <v>Revenues from sales of built FA and CIP to companies of the group - claimed revenue</v>
          </cell>
          <cell r="J195" t="str">
            <v>Выручка от реализации построенных ОС и НЗС компаниям группы - предъявленная</v>
          </cell>
        </row>
        <row r="196">
          <cell r="H196" t="str">
            <v>IP200000102</v>
          </cell>
          <cell r="I196" t="str">
            <v>Cost of sales from built FA and CIP to companies of the group - claimed revenue</v>
          </cell>
          <cell r="J196" t="str">
            <v>Себестоимость от реализации построенных ОС и НЗС компаниям группы - по предъявленной выручке</v>
          </cell>
        </row>
        <row r="197">
          <cell r="H197" t="str">
            <v>IP100000105</v>
          </cell>
          <cell r="I197" t="str">
            <v>Margin in sales of built FA and CIP to companies of the group - not claimed revenue</v>
          </cell>
          <cell r="J197" t="str">
            <v>Маржинальность при реализации построенных ОС и НЗС компаниям группы - в части непредъявленной выручки</v>
          </cell>
        </row>
        <row r="198">
          <cell r="H198" t="str">
            <v>IP200000104</v>
          </cell>
          <cell r="I198" t="str">
            <v>Cost of sales from built FA and CIP to companies of the group - not claimed revenue</v>
          </cell>
          <cell r="J198" t="str">
            <v>Себестоимость от реализации построенных ОС и НЗС компаниям группы - по непредъявленной выручке</v>
          </cell>
        </row>
        <row r="199">
          <cell r="H199" t="str">
            <v>IP200000111</v>
          </cell>
          <cell r="I199" t="str">
            <v>Revenues from sales of built FA and CIP to companies of the group - total</v>
          </cell>
          <cell r="J199" t="str">
            <v>Выручка от реализации построенных ОС и НЗС компаниям группы - итого</v>
          </cell>
        </row>
        <row r="200">
          <cell r="H200" t="str">
            <v>IP200000112</v>
          </cell>
          <cell r="I200" t="str">
            <v>Cost of sales from built FA and CIP to companies of the group - total</v>
          </cell>
          <cell r="J200" t="str">
            <v>Себестоимость от реализации построенных ОС и НЗС компаниям группы - итого</v>
          </cell>
        </row>
        <row r="201">
          <cell r="H201" t="str">
            <v>IP000000156</v>
          </cell>
          <cell r="I201" t="str">
            <v>Current income tax expense</v>
          </cell>
          <cell r="J201" t="str">
            <v>Текущий налог на прибыль</v>
          </cell>
        </row>
        <row r="202">
          <cell r="H202" t="str">
            <v>IP000000157</v>
          </cell>
          <cell r="I202" t="str">
            <v>Negative goodwill</v>
          </cell>
          <cell r="J202" t="str">
            <v>Отрицательный гудвил</v>
          </cell>
        </row>
        <row r="203">
          <cell r="H203" t="str">
            <v>IP000000158</v>
          </cell>
          <cell r="I203" t="str">
            <v>Purchase of FA (not capital construction)</v>
          </cell>
          <cell r="J203" t="str">
            <v>Закупка ОС (без капитального строительства)</v>
          </cell>
        </row>
        <row r="204">
          <cell r="H204" t="str">
            <v>IP000000159</v>
          </cell>
          <cell r="I204" t="str">
            <v>Purchase of FA (capital construction)</v>
          </cell>
          <cell r="J204" t="str">
            <v>Закупка ОС (капитальное строительство)</v>
          </cell>
        </row>
        <row r="205">
          <cell r="H205" t="str">
            <v>IP000000160</v>
          </cell>
          <cell r="I205" t="str">
            <v>Purchase of raw materials</v>
          </cell>
          <cell r="J205" t="str">
            <v>Закупка ТМЦ</v>
          </cell>
        </row>
        <row r="206">
          <cell r="H206" t="str">
            <v>IP000000161</v>
          </cell>
          <cell r="I206" t="str">
            <v>Purchase of IA</v>
          </cell>
          <cell r="J206" t="str">
            <v>Закупка НМА</v>
          </cell>
        </row>
        <row r="207">
          <cell r="H207" t="str">
            <v>IP000000162</v>
          </cell>
          <cell r="I207" t="str">
            <v>Purchase of design and survey works</v>
          </cell>
          <cell r="J207" t="str">
            <v>Закупка ПИР</v>
          </cell>
        </row>
        <row r="208">
          <cell r="H208" t="str">
            <v>IP000000163</v>
          </cell>
          <cell r="I208" t="str">
            <v>Other purchases (recognized in PL)</v>
          </cell>
          <cell r="J208" t="str">
            <v>Прочие закупки (отражаемые в ОПУ)</v>
          </cell>
        </row>
        <row r="209">
          <cell r="H209" t="str">
            <v>IP000000164</v>
          </cell>
          <cell r="I209" t="str">
            <v>Correction of transhipment of goods value for unrealized products - potassium chloride gallurgic  (AD51005 Elimination of margin on sale of finished good)</v>
          </cell>
          <cell r="J209" t="str">
            <v>Корректировка стоимости перевалки по нереализованной продукции - калий хлористый галургический (AD51005 Исключение маржи при продаже готовой продукции)</v>
          </cell>
        </row>
        <row r="210">
          <cell r="H210" t="str">
            <v>IP000000165</v>
          </cell>
          <cell r="I210" t="str">
            <v>Correction of transhipment of goods value for unrealized products - potassium chloride phlotated  (AD51005 Elimination of margin on sale of finished good)</v>
          </cell>
          <cell r="J210" t="str">
            <v>Корректировка стоимости перевалки по нереализованной продукции - калий хлористый флотационный (AD51005 Исключение маржи при продаже готовой продукции)</v>
          </cell>
        </row>
        <row r="211">
          <cell r="H211" t="str">
            <v>IP000000166</v>
          </cell>
          <cell r="I211" t="str">
            <v>Correction of transhipment of goods value for unrealized products - potassium chloride granular  (AD51005 Elimination of margin on sale of finished good)</v>
          </cell>
          <cell r="J211" t="str">
            <v>Корректировка стоимости перевалки по нереализованной продукции - калий хлористый гранулированный (AD51005 Исключение маржи при продаже готовой продукции)</v>
          </cell>
        </row>
        <row r="212">
          <cell r="H212" t="str">
            <v>IP000000167</v>
          </cell>
          <cell r="I212" t="str">
            <v>Correction of railway tariff value for unrealized products - potassium chloride gallurgic  (AD51005 Elimination of margin on sale of finished good)</v>
          </cell>
          <cell r="J212" t="str">
            <v>Корректировка стоимости доставки по ЖД нереализованной продукции - калий хлористый галургический (AD51005 Исключение маржи при продаже готовой продукции)</v>
          </cell>
        </row>
        <row r="213">
          <cell r="H213" t="str">
            <v>IP000000168</v>
          </cell>
          <cell r="I213" t="str">
            <v>Correction of railway tariff value for unrealized products - potassium chloride phlotated  (AD51005 Elimination of margin on sale of finished good)</v>
          </cell>
          <cell r="J213" t="str">
            <v>Корректировка стоимости доставки по ЖД нереализованной продукции - калий хлористый флотационный  (AD51005 Исключение маржи при продаже готовой продукции)</v>
          </cell>
        </row>
        <row r="214">
          <cell r="H214" t="str">
            <v>IP000000169</v>
          </cell>
          <cell r="I214" t="str">
            <v>Correction of railway tariff value for unrealized products - potassium chloride гранулированный  (AD51005 Elimination of margin on sale of finished good)</v>
          </cell>
          <cell r="J214" t="str">
            <v>Корректировка стоимости доставки по ЖД нереализованной продукции - калий хлористый  гранулированный (AD51005 Исключение маржи при продаже готовой продукции)</v>
          </cell>
        </row>
        <row r="215">
          <cell r="H215" t="str">
            <v>IP000000170</v>
          </cell>
          <cell r="I215" t="str">
            <v>Interest expens - pension plans</v>
          </cell>
          <cell r="J215" t="str">
            <v>Процентный расход по пенсионному обязательству</v>
          </cell>
        </row>
        <row r="216">
          <cell r="H216" t="str">
            <v>IP000000171</v>
          </cell>
          <cell r="I216" t="str">
            <v>Current service cost - pension plans</v>
          </cell>
          <cell r="J216" t="str">
            <v>Сумма текущего расхода по пенсионному плану</v>
          </cell>
        </row>
        <row r="217">
          <cell r="H217" t="str">
            <v>IP000000172</v>
          </cell>
          <cell r="I217" t="str">
            <v>Benefits paid - pension plans</v>
          </cell>
          <cell r="J217" t="str">
            <v>Сумма пенсий выплаченных</v>
          </cell>
        </row>
        <row r="218">
          <cell r="H218" t="str">
            <v>IP000000173</v>
          </cell>
          <cell r="I218" t="str">
            <v>Past service cost - pension plans</v>
          </cell>
          <cell r="J218" t="str">
            <v>Стоимость прошлых услуг</v>
          </cell>
        </row>
        <row r="219">
          <cell r="H219" t="str">
            <v>IP000000174</v>
          </cell>
          <cell r="I219" t="str">
            <v>Current service gain - pension plans</v>
          </cell>
          <cell r="J219" t="str">
            <v>Сумма текущего дохода по пенсионному плану</v>
          </cell>
        </row>
        <row r="220">
          <cell r="H220" t="str">
            <v>IP000000175</v>
          </cell>
          <cell r="I220" t="str">
            <v>Actuarial losses - pension plans</v>
          </cell>
          <cell r="J220" t="str">
            <v>Сумма актуарных убытков</v>
          </cell>
        </row>
        <row r="221">
          <cell r="H221" t="str">
            <v>IP000000176</v>
          </cell>
          <cell r="I221" t="str">
            <v>Actuarial gain - pension plans</v>
          </cell>
          <cell r="J221" t="str">
            <v>Сумма актуарных прибылей</v>
          </cell>
        </row>
        <row r="222">
          <cell r="H222" t="str">
            <v>IP000000177</v>
          </cell>
          <cell r="I222" t="str">
            <v>Railway expense</v>
          </cell>
          <cell r="J222" t="str">
            <v>Расходы по железнодорожным перевозкам</v>
          </cell>
        </row>
        <row r="223">
          <cell r="H223" t="str">
            <v>IP304010000</v>
          </cell>
          <cell r="I223" t="str">
            <v xml:space="preserve">Loss on disposals of PPE and IA </v>
          </cell>
          <cell r="J223" t="str">
            <v>Расходы от выбытия ОС и НМА</v>
          </cell>
        </row>
        <row r="224">
          <cell r="H224" t="str">
            <v>IP304010001</v>
          </cell>
          <cell r="I224" t="str">
            <v>Total sales of potassium - in monetary units</v>
          </cell>
          <cell r="J224" t="str">
            <v>Всего продажи калия - в денежных единицах</v>
          </cell>
        </row>
        <row r="225">
          <cell r="H225" t="str">
            <v>IP304010002</v>
          </cell>
          <cell r="I225" t="str">
            <v>Total sales of other products - in monetary units</v>
          </cell>
          <cell r="J225" t="str">
            <v>Продажи прочей продукции - в денежных единицах</v>
          </cell>
        </row>
        <row r="226">
          <cell r="H226" t="str">
            <v>IP304010003</v>
          </cell>
          <cell r="J226" t="str">
            <v>Нераспределенные - в денежных единицах</v>
          </cell>
        </row>
        <row r="227">
          <cell r="H227" t="str">
            <v>IP304010004</v>
          </cell>
          <cell r="I227" t="str">
            <v>Total sales - in monetary units</v>
          </cell>
          <cell r="J227" t="str">
            <v>Итого продаж - в денежных единицах</v>
          </cell>
        </row>
        <row r="228">
          <cell r="H228" t="str">
            <v>IP304500000</v>
          </cell>
          <cell r="I228" t="str">
            <v>Other operating income and expenses - Maintenance of nonproduction property not-generating income (capitalization of the construction costs)</v>
          </cell>
          <cell r="J228" t="str">
            <v>Прочие доходы и расходы - Содержание непроизводственных объектов, не приносящих доход (капитализация расходов на строительство)</v>
          </cell>
        </row>
        <row r="229">
          <cell r="H229" t="str">
            <v>IP401020000</v>
          </cell>
          <cell r="I229" t="str">
            <v>Interest receivable on bonds</v>
          </cell>
          <cell r="J229" t="str">
            <v>Проценты к получению по собственным облигациям</v>
          </cell>
        </row>
        <row r="230">
          <cell r="H230" t="str">
            <v>IP000000201</v>
          </cell>
          <cell r="I230" t="str">
            <v>Quantity of goods sold export (in tons)</v>
          </cell>
          <cell r="J230" t="str">
            <v>Количество реализованной продукции на экспорт (в тоннах)</v>
          </cell>
        </row>
        <row r="231">
          <cell r="H231" t="str">
            <v>IP000000202</v>
          </cell>
          <cell r="I231" t="str">
            <v>Quantity of goods sold domestic market (in tons)</v>
          </cell>
          <cell r="J231" t="str">
            <v>Количество реализованной продукции на внутренний рынок (в тоннах)</v>
          </cell>
        </row>
        <row r="232">
          <cell r="H232" t="str">
            <v>IP000000211</v>
          </cell>
          <cell r="I232" t="str">
            <v>Quantity of goods purchased (in tons)</v>
          </cell>
          <cell r="J232" t="str">
            <v>Количество приобретённой продукции (в тоннах)</v>
          </cell>
        </row>
        <row r="233">
          <cell r="H233" t="str">
            <v>IP000000212</v>
          </cell>
          <cell r="I233" t="str">
            <v>Changes in quantity of goods (in tons)</v>
          </cell>
          <cell r="J233" t="str">
            <v>Изменение в количестве продукции (в тоннах)</v>
          </cell>
        </row>
        <row r="235">
          <cell r="H235" t="str">
            <v>Код счета / Account ID</v>
          </cell>
          <cell r="I235" t="str">
            <v xml:space="preserve">Account name </v>
          </cell>
          <cell r="J235" t="str">
            <v>Наименование</v>
          </cell>
        </row>
        <row r="236">
          <cell r="H236" t="str">
            <v>IB000000001</v>
          </cell>
          <cell r="I236" t="str">
            <v>Restricted cash LT</v>
          </cell>
          <cell r="J236" t="str">
            <v>Денежные средства с ограничением использования (ДС)</v>
          </cell>
        </row>
        <row r="237">
          <cell r="H237" t="str">
            <v>IB000000002</v>
          </cell>
          <cell r="I237" t="str">
            <v>Restricted cash ST</v>
          </cell>
          <cell r="J237" t="str">
            <v>Денежные средства с ограничением использования (КС)</v>
          </cell>
        </row>
        <row r="238">
          <cell r="H238" t="str">
            <v>IB000000003</v>
          </cell>
          <cell r="I238" t="str">
            <v>Interest on deposits treated as cash equivalents (ST)</v>
          </cell>
          <cell r="J238" t="str">
            <v>Проценты по депозитам, признаваемым денежными эквивалентами (КС)</v>
          </cell>
        </row>
        <row r="239">
          <cell r="H239" t="str">
            <v>IB000000004</v>
          </cell>
          <cell r="I239" t="str">
            <v>Interest on deposits treated as cash equivalents (LT)</v>
          </cell>
          <cell r="J239" t="str">
            <v>Проценты по депозитам, признаваемым денежными эквивалентами (ДС)</v>
          </cell>
        </row>
        <row r="240">
          <cell r="H240" t="str">
            <v>IB000000005</v>
          </cell>
          <cell r="I240" t="str">
            <v>Trade receivables from customers (AR/AP net-off)</v>
          </cell>
          <cell r="J240" t="str">
            <v>Торговая дебиторская задолженность от покупателей (ДЗ/КЗ неттинг)</v>
          </cell>
        </row>
        <row r="241">
          <cell r="H241" t="str">
            <v>IB000000006</v>
          </cell>
          <cell r="I241" t="str">
            <v>Other receivables from customers (AR/AP net-off)</v>
          </cell>
          <cell r="J241" t="str">
            <v>Прочая дебиторская задолженность от покупателей (ДЗ/КЗ неттинг)</v>
          </cell>
        </row>
        <row r="242">
          <cell r="H242" t="str">
            <v>IB000000007</v>
          </cell>
          <cell r="I242" t="str">
            <v>VAT receivable (AR/AP net-off)</v>
          </cell>
          <cell r="J242" t="str">
            <v>Предоплата по НДС (ДЗ/КЗ неттинг)</v>
          </cell>
        </row>
        <row r="243">
          <cell r="H243" t="str">
            <v>IB000000008</v>
          </cell>
          <cell r="I243" t="str">
            <v>Advances to suppliers (AR/AP net-off)</v>
          </cell>
          <cell r="J243" t="str">
            <v>Авансы выданные (ДЗ/КЗ неттинг)</v>
          </cell>
        </row>
        <row r="244">
          <cell r="H244" t="str">
            <v>IB000000009</v>
          </cell>
          <cell r="I244" t="str">
            <v>Other payables (AR/AP net-off)</v>
          </cell>
          <cell r="J244" t="str">
            <v>Прочая КЗ (ДЗ/КЗ неттинг)</v>
          </cell>
        </row>
        <row r="245">
          <cell r="H245" t="str">
            <v>IB000000010</v>
          </cell>
          <cell r="I245" t="str">
            <v>Trade AR - gross amount (LT) (AR/AP net-off)</v>
          </cell>
          <cell r="J245" t="str">
            <v>Торговая дебиторская задолженность - сумма задолженности (ДС) (ДЗ/КЗ неттинг)</v>
          </cell>
        </row>
        <row r="246">
          <cell r="H246" t="str">
            <v>IB000000011</v>
          </cell>
          <cell r="I246" t="str">
            <v>Other AR - gross amount (LT) (AR/AP net-off)</v>
          </cell>
          <cell r="J246" t="str">
            <v>Прочая дебиторская задолженность - гросс (ДС) (ДЗ/КЗ неттинг)</v>
          </cell>
        </row>
        <row r="247">
          <cell r="H247" t="str">
            <v>IB000000012</v>
          </cell>
          <cell r="I247" t="str">
            <v>Advances for CIP and PPE (AR/AP net-off)</v>
          </cell>
          <cell r="J247" t="str">
            <v>Авансы под ОС и НзС (ДЗ/КЗ неттинг)</v>
          </cell>
        </row>
        <row r="248">
          <cell r="H248" t="str">
            <v>IB000000013</v>
          </cell>
          <cell r="I248" t="str">
            <v>Trade payables (AR/AP net-off)</v>
          </cell>
          <cell r="J248" t="str">
            <v>КЗ поставщикам и подрядчикам (ДЗ/КЗ неттинг)</v>
          </cell>
        </row>
        <row r="249">
          <cell r="H249" t="str">
            <v>IB000000014</v>
          </cell>
          <cell r="I249" t="str">
            <v>Non-financial payables - Advances received (AR/AP net-off)</v>
          </cell>
          <cell r="J249" t="str">
            <v>Нефинансовые обязательства - Авансы полученные (ДЗ/КЗ неттинг)</v>
          </cell>
        </row>
        <row r="250">
          <cell r="H250" t="str">
            <v>IB000000015</v>
          </cell>
          <cell r="I250" t="str">
            <v>Other payables (AR/AP net-off)</v>
          </cell>
          <cell r="J250" t="str">
            <v>Прочая КЗ (ДЗ/КЗ неттинг)</v>
          </cell>
        </row>
        <row r="251">
          <cell r="H251" t="str">
            <v>IB000000016</v>
          </cell>
          <cell r="I251" t="str">
            <v>Trade payables (LT) (AR/AP net-off)</v>
          </cell>
          <cell r="J251" t="str">
            <v>Финансовая кредиторская задолженность - Торговая кредиторская задолженность (ДС) (ДЗ/КЗ неттинг)</v>
          </cell>
        </row>
        <row r="252">
          <cell r="H252" t="str">
            <v>IB000000017</v>
          </cell>
          <cell r="I252" t="str">
            <v>Other financial payables (LT) (AR/AP net-off)</v>
          </cell>
          <cell r="J252" t="str">
            <v>Прочая финансовая кредиторская задолженность - Прочая (ДС) (ДЗ/КЗ неттинг)</v>
          </cell>
        </row>
        <row r="253">
          <cell r="H253" t="str">
            <v>IB000000018</v>
          </cell>
          <cell r="I253" t="str">
            <v>Non-financial payables - Advances received (AR/AP net-off)</v>
          </cell>
          <cell r="J253" t="str">
            <v>Нефинансовые обязательства - Авансы полученные</v>
          </cell>
        </row>
        <row r="254">
          <cell r="H254" t="str">
            <v>IB000000019</v>
          </cell>
          <cell r="I254" t="str">
            <v>Non-financial payables - Other payables (AR/AP net-off)</v>
          </cell>
          <cell r="J254" t="str">
            <v>Нефинансовые обязательства - Прочая кредиторская задолженность</v>
          </cell>
        </row>
        <row r="255">
          <cell r="H255" t="str">
            <v>IB000000020</v>
          </cell>
          <cell r="I255" t="str">
            <v>Other non-financial payables (LT) (AR/AP net-off)</v>
          </cell>
          <cell r="J255" t="str">
            <v>Нефинансовая кредиторская задолженность - Прочие (ДС)</v>
          </cell>
        </row>
        <row r="256">
          <cell r="H256" t="str">
            <v>IB000000021</v>
          </cell>
          <cell r="I256" t="str">
            <v>Payables for CIP and PPE (AR/AP net-off)</v>
          </cell>
          <cell r="J256" t="str">
            <v>КЗ под закупку ОС</v>
          </cell>
        </row>
        <row r="257">
          <cell r="H257" t="str">
            <v>IB000000022</v>
          </cell>
          <cell r="I257" t="str">
            <v>Trade payables (AR/AP net-off)</v>
          </cell>
          <cell r="J257" t="str">
            <v>КЗ поставщикам и подрядчикам</v>
          </cell>
        </row>
        <row r="258">
          <cell r="H258" t="str">
            <v>IB000000023</v>
          </cell>
          <cell r="I258" t="str">
            <v>VAT receivable (AR/AP net-off)</v>
          </cell>
          <cell r="J258" t="str">
            <v>Предоплата по НДС</v>
          </cell>
        </row>
        <row r="259">
          <cell r="H259" t="str">
            <v>IB000000024</v>
          </cell>
          <cell r="I259" t="str">
            <v>Trade receivables from customers (AR/AP net-off)</v>
          </cell>
          <cell r="J259" t="str">
            <v>Торговая дебиторская задолженность от покупателей</v>
          </cell>
        </row>
        <row r="260">
          <cell r="H260" t="str">
            <v>IB000000025</v>
          </cell>
          <cell r="I260" t="str">
            <v>Advances to suppliers (AR/AP net-off)</v>
          </cell>
          <cell r="J260" t="str">
            <v>Авансы выданные</v>
          </cell>
        </row>
        <row r="261">
          <cell r="H261" t="str">
            <v>IB000000026</v>
          </cell>
          <cell r="I261" t="str">
            <v>Income tax advance discounted (ST)</v>
          </cell>
          <cell r="J261" t="str">
            <v>Дисконтированная стоимость аванса по налогу на прибыль (КС)</v>
          </cell>
        </row>
        <row r="262">
          <cell r="H262" t="str">
            <v>IB000000027</v>
          </cell>
          <cell r="I262" t="str">
            <v>Income tax advance discounted (LT)</v>
          </cell>
          <cell r="J262" t="str">
            <v>Дисконтированная стоимость аванса по налогу на прибыль (ДС)</v>
          </cell>
        </row>
        <row r="263">
          <cell r="H263" t="str">
            <v>IB000000028</v>
          </cell>
          <cell r="I263" t="str">
            <v>Cash on brokerage account</v>
          </cell>
          <cell r="J263" t="str">
            <v>Денежные средства на брокерском счете</v>
          </cell>
        </row>
        <row r="264">
          <cell r="H264" t="str">
            <v>IB000000039</v>
          </cell>
          <cell r="I264" t="str">
            <v>Provision for impairment of receivables (provision adjustment)</v>
          </cell>
          <cell r="J264" t="str">
            <v>Резерв под обесценение дебиторской задолженности</v>
          </cell>
        </row>
        <row r="265">
          <cell r="H265" t="str">
            <v>IB000000040</v>
          </cell>
          <cell r="I265" t="str">
            <v>Provision for impairment of other receivables (provision adjustment)</v>
          </cell>
          <cell r="J265" t="str">
            <v>Резерв под обесченение прочей задолженности</v>
          </cell>
        </row>
        <row r="266">
          <cell r="H266" t="str">
            <v>IB000000041</v>
          </cell>
          <cell r="I266" t="str">
            <v>Provision for advances to suppliers</v>
          </cell>
          <cell r="J266" t="str">
            <v>Резерв под авансы выданные поставщикам</v>
          </cell>
        </row>
        <row r="267">
          <cell r="H267" t="str">
            <v>IB000000051</v>
          </cell>
          <cell r="I267" t="str">
            <v>Syndication fee and other financial charges - capitalized</v>
          </cell>
          <cell r="J267" t="str">
            <v>Комиссия за синдицирование и прочие финансовые расходы - капитализированная</v>
          </cell>
        </row>
        <row r="268">
          <cell r="H268" t="str">
            <v>IB000000052</v>
          </cell>
          <cell r="I268" t="str">
            <v>General and administrative expenses - Bank charges - capitalized</v>
          </cell>
          <cell r="J268" t="str">
            <v>Общие и административные расходы - Банковские комиссии - капитализируемые</v>
          </cell>
        </row>
        <row r="269">
          <cell r="H269" t="str">
            <v>IB000000053</v>
          </cell>
          <cell r="I269" t="str">
            <v>Long-term loans granted for bonds reclass</v>
          </cell>
          <cell r="J269" t="str">
            <v>Долгосрочные займы выданные (гросс) - для рекласса облигаций</v>
          </cell>
        </row>
        <row r="270">
          <cell r="H270" t="str">
            <v>IB000000054</v>
          </cell>
          <cell r="I270" t="str">
            <v>Issued bonds (LT) for bonds reclass</v>
          </cell>
          <cell r="J270" t="str">
            <v>Облигации выпущенные (ДС) - для рекласса облигаций</v>
          </cell>
        </row>
        <row r="271">
          <cell r="H271" t="str">
            <v>IB000000055</v>
          </cell>
          <cell r="I271" t="str">
            <v>Derivative financial assets (ST)</v>
          </cell>
          <cell r="J271" t="str">
            <v>Производные финансовые активы (КС)</v>
          </cell>
        </row>
        <row r="272">
          <cell r="H272" t="str">
            <v>IB000000056</v>
          </cell>
          <cell r="I272" t="str">
            <v>Derivative financial assets (LT)</v>
          </cell>
          <cell r="J272" t="str">
            <v>Производные финансовые активы (ДС)</v>
          </cell>
        </row>
        <row r="273">
          <cell r="H273" t="str">
            <v>IB000000057</v>
          </cell>
          <cell r="I273" t="str">
            <v>Derivative financial liability (ST)</v>
          </cell>
          <cell r="J273" t="str">
            <v>Производные финансовые обязательства (КС)</v>
          </cell>
        </row>
        <row r="274">
          <cell r="H274" t="str">
            <v>IB000000058</v>
          </cell>
          <cell r="I274" t="str">
            <v>Derivative financial liability (LT)</v>
          </cell>
          <cell r="J274" t="str">
            <v>Производные финансовые обязательства (ДС)</v>
          </cell>
        </row>
        <row r="275">
          <cell r="H275" t="str">
            <v>IB000000059</v>
          </cell>
          <cell r="I275" t="str">
            <v>Insured trade receivables</v>
          </cell>
          <cell r="J275" t="str">
            <v>Застрахованная дебиторская задолженность</v>
          </cell>
        </row>
        <row r="276">
          <cell r="H276" t="str">
            <v>IB000000060</v>
          </cell>
          <cell r="I276" t="str">
            <v>Not insured or factored trade receivables</v>
          </cell>
          <cell r="J276" t="str">
            <v>Не застрахованная или отданная на факторинг дебиторская задолженность</v>
          </cell>
        </row>
        <row r="277">
          <cell r="H277" t="str">
            <v>IB000000061</v>
          </cell>
          <cell r="I277" t="str">
            <v>Insured other receivables</v>
          </cell>
          <cell r="J277" t="str">
            <v>Застрахованная прочая задолженность</v>
          </cell>
        </row>
        <row r="278">
          <cell r="H278" t="str">
            <v>IB000000062</v>
          </cell>
          <cell r="I278" t="str">
            <v>Not insured or factored other receivables</v>
          </cell>
          <cell r="J278" t="str">
            <v>Не застрахованная или отданная на факторинг прочая дебиторская задолженность</v>
          </cell>
        </row>
        <row r="279">
          <cell r="H279" t="str">
            <v>IB000000063</v>
          </cell>
          <cell r="I279" t="str">
            <v>Past due but not impaired trade receivables</v>
          </cell>
          <cell r="J279" t="str">
            <v>Просроченная, но не обесцененная торговая дебиторская задолженность</v>
          </cell>
        </row>
        <row r="280">
          <cell r="H280" t="str">
            <v>IB000000064</v>
          </cell>
          <cell r="I280" t="str">
            <v>Past due but not impaired other receivables</v>
          </cell>
          <cell r="J280" t="str">
            <v>Просроченная, но не обесцененная прочая дебиторская задолженность</v>
          </cell>
        </row>
        <row r="281">
          <cell r="H281" t="str">
            <v>IB000000065</v>
          </cell>
          <cell r="I281" t="str">
            <v>Determined to be impaired (gross) trade receivables</v>
          </cell>
          <cell r="J281" t="str">
            <v>Обесцененная (общая сумма) торговая дебиторская задолженность</v>
          </cell>
        </row>
        <row r="282">
          <cell r="H282" t="str">
            <v>IB000000066</v>
          </cell>
          <cell r="I282" t="str">
            <v>Determined to be impaired (gross) other receivables</v>
          </cell>
          <cell r="J282" t="str">
            <v>Обесцененная (общая сумма) прочая дебиторская задолженность</v>
          </cell>
        </row>
        <row r="283">
          <cell r="H283" t="str">
            <v>IB000000067</v>
          </cell>
          <cell r="I283" t="str">
            <v>Fitch Ratings/Standard &amp; Poor's - BB+/Ba1</v>
          </cell>
          <cell r="J283" t="str">
            <v>Рейтинг Fitch /Standard &amp; Poor's - BB+/Ba1</v>
          </cell>
        </row>
        <row r="284">
          <cell r="H284" t="str">
            <v>IB000000068</v>
          </cell>
          <cell r="I284" t="str">
            <v>Fitch Ratings/Standard &amp; Poor's - BBB-/Ваа3</v>
          </cell>
          <cell r="J284" t="str">
            <v>Рейтинг Fitch/Стандартный &amp; Poor's - ВВВ-/Ваа3</v>
          </cell>
        </row>
        <row r="285">
          <cell r="H285" t="str">
            <v>IB000000069</v>
          </cell>
          <cell r="I285" t="str">
            <v>Fitch Ratings/Standard &amp; Poor's - BBB-/Ваа2</v>
          </cell>
          <cell r="J285" t="str">
            <v>Рейтинг Fitch/Standard &amp; Poor's - ВВВ-/Ваа2</v>
          </cell>
        </row>
        <row r="286">
          <cell r="H286" t="str">
            <v>IB000000070</v>
          </cell>
          <cell r="I286" t="str">
            <v>Fitch Ratings/Standard &amp; Poor's - [Rating 1]</v>
          </cell>
          <cell r="J286" t="str">
            <v>Рейтинг Fitch/Standard &amp; Poor's - [Рейтинг 1]</v>
          </cell>
        </row>
        <row r="287">
          <cell r="H287" t="str">
            <v>IB000000071</v>
          </cell>
          <cell r="I287" t="str">
            <v>Fitch Ratings/Standard &amp; Poor's - [Rating 2]</v>
          </cell>
          <cell r="J287" t="str">
            <v>Рейтинг Fitch/Standard &amp; Poor's - [Рейтинг 2]</v>
          </cell>
        </row>
        <row r="288">
          <cell r="H288" t="str">
            <v>IB000000072</v>
          </cell>
          <cell r="I288" t="str">
            <v>Fitch Ratings/Standard &amp; Poor's - [Rating 3]</v>
          </cell>
          <cell r="J288" t="str">
            <v>Рейтинг Fitch/Standard &amp; Poor's - [Рейтинг 3]</v>
          </cell>
        </row>
        <row r="289">
          <cell r="H289" t="str">
            <v>IB000000073</v>
          </cell>
          <cell r="I289" t="str">
            <v>Other financial assets at fair value through PL</v>
          </cell>
          <cell r="J289" t="str">
            <v>Прочие финансовые активы, оцениваемые по справедливой стоимости через PL</v>
          </cell>
        </row>
        <row r="290">
          <cell r="H290" t="str">
            <v>IB000000074</v>
          </cell>
          <cell r="I290" t="str">
            <v>Number of ordinary shares (in millions)</v>
          </cell>
          <cell r="J290" t="str">
            <v>Количество обыкновенных акций (в миллионах)</v>
          </cell>
        </row>
        <row r="291">
          <cell r="H291" t="str">
            <v>IB100000074</v>
          </cell>
          <cell r="I291" t="str">
            <v>Number of preference shares (in millions)</v>
          </cell>
          <cell r="J291" t="str">
            <v>Количество привилегированных акций (в миллионах)</v>
          </cell>
        </row>
        <row r="292">
          <cell r="H292" t="str">
            <v>IB000000075</v>
          </cell>
          <cell r="I292" t="str">
            <v>Interest rate - Bank loans denominated in USD - floating interest</v>
          </cell>
          <cell r="J292" t="str">
            <v>Процентная ставка - Банковские кредиты в долларах США - плавающая процентная ставка</v>
          </cell>
        </row>
        <row r="293">
          <cell r="H293" t="str">
            <v>IB000000076</v>
          </cell>
          <cell r="I293" t="str">
            <v>Interest rate - Bank loans denominated in Euro - floating interest</v>
          </cell>
          <cell r="J293" t="str">
            <v>Процентная ставка - Банковские кредиты в евро - плавающая процентная ставка</v>
          </cell>
        </row>
        <row r="294">
          <cell r="H294" t="str">
            <v>IB000000077</v>
          </cell>
          <cell r="I294" t="str">
            <v>Interest rate - Bank loans denominated in RR - floating interest</v>
          </cell>
          <cell r="J294" t="str">
            <v>Процентная ставка - Банковские кредиты в рублях - плавающая процентная ставка</v>
          </cell>
        </row>
        <row r="295">
          <cell r="H295" t="str">
            <v>IB000000078</v>
          </cell>
          <cell r="I295" t="str">
            <v>Interest rate - Bank loans denominated in other currencies - floating interest</v>
          </cell>
          <cell r="J295" t="str">
            <v>Процентная ставка - Банковские кредиты в других валютах - плавающая процентная ставка</v>
          </cell>
        </row>
        <row r="296">
          <cell r="H296" t="str">
            <v>IB000000079</v>
          </cell>
          <cell r="I296" t="str">
            <v>Interest rate - Bank loans denominated in USD - fixed interest</v>
          </cell>
          <cell r="J296" t="str">
            <v>Процентная ставка - Банковские кредиты в долларах США - фиксированная процентная ставка</v>
          </cell>
        </row>
        <row r="297">
          <cell r="H297" t="str">
            <v>IB000000080</v>
          </cell>
          <cell r="I297" t="str">
            <v>Interest rate - Bank loans denominated in Euro - fixed interest</v>
          </cell>
          <cell r="J297" t="str">
            <v>Процентная ставка - Банковские кредиты в евро - фиксированная процентная ставка</v>
          </cell>
        </row>
        <row r="298">
          <cell r="H298" t="str">
            <v>IB000000081</v>
          </cell>
          <cell r="I298" t="str">
            <v>Interest rate - Bank loans denominated in RR - fixed interest</v>
          </cell>
          <cell r="J298" t="str">
            <v>Процентная ставка - Банковские кредиты в рублях - фиксированная процентная ставка</v>
          </cell>
        </row>
        <row r="299">
          <cell r="H299" t="str">
            <v>IB000000082</v>
          </cell>
          <cell r="I299" t="str">
            <v>Interest rate - Bank loans denominated in other currencies - fixed interest</v>
          </cell>
          <cell r="J299" t="str">
            <v>Процентная ставка - Банковские кредиты в других валютах - фиксированная процентная ставка</v>
          </cell>
        </row>
        <row r="300">
          <cell r="H300" t="str">
            <v>IB000000083</v>
          </cell>
          <cell r="I300" t="str">
            <v>Interest rate - Loans from related parties denominated in USD - fixed interest</v>
          </cell>
          <cell r="J300" t="str">
            <v>Процентная ставка - кредиты от связанных сторон в долларах США - фиксированная процентная ставка</v>
          </cell>
        </row>
        <row r="301">
          <cell r="H301" t="str">
            <v>IB000000084</v>
          </cell>
          <cell r="I301" t="str">
            <v>Interest rate - Loans from related parties denominated in Euro - fixed interest</v>
          </cell>
          <cell r="J301" t="str">
            <v>Процентная ставка - кредиты от связанных сторон в евро - фиксированная процентная ставка</v>
          </cell>
        </row>
        <row r="302">
          <cell r="H302" t="str">
            <v>IB000000085</v>
          </cell>
          <cell r="I302" t="str">
            <v>Interest rate - Loans from related parties denominated in RR - fixed interest</v>
          </cell>
          <cell r="J302" t="str">
            <v>Процентная ставка - кредиты от связанных сторон в рублях - фиксированная процентная ставка</v>
          </cell>
        </row>
        <row r="303">
          <cell r="H303" t="str">
            <v>IB000000086</v>
          </cell>
          <cell r="I303" t="str">
            <v>Interest rate - Loans from related parties denominated in other currencies - fixed interest</v>
          </cell>
          <cell r="J303" t="str">
            <v>Процентная ставка - кредиты от связанных сторон в других валютах - фиксированная процентная ставка</v>
          </cell>
        </row>
        <row r="304">
          <cell r="H304" t="str">
            <v>IB000000087</v>
          </cell>
          <cell r="I304" t="str">
            <v>Interest rate - Loans from other entities denominated in USD - fixed interest</v>
          </cell>
          <cell r="J304" t="str">
            <v>Процентная ставка - кредиты от других компаний в долларах США - фиксированная процентная ставка</v>
          </cell>
        </row>
        <row r="305">
          <cell r="H305" t="str">
            <v>IB000000088</v>
          </cell>
          <cell r="I305" t="str">
            <v>Interest rate - Loans from other entities denominated in Euro - fixed interest</v>
          </cell>
          <cell r="J305" t="str">
            <v>Процентная ставка - кредиты от других компаний в евро - фиксированная процентная ставка</v>
          </cell>
        </row>
        <row r="306">
          <cell r="H306" t="str">
            <v>IB000000089</v>
          </cell>
          <cell r="I306" t="str">
            <v>Interest rate - Loans from other entities denominated in RR - fixed interest</v>
          </cell>
          <cell r="J306" t="str">
            <v>Процентная ставка - кредиты от других компаний в рублях - фиксированная процентная ставка</v>
          </cell>
        </row>
        <row r="307">
          <cell r="H307" t="str">
            <v>IB000000090</v>
          </cell>
          <cell r="I307" t="str">
            <v>Interest rate - Loans from other entities denominated in other currencies - fixed interest</v>
          </cell>
          <cell r="J307" t="str">
            <v>Процентная ставка - кредиты от других компаний в других валютах - фиксированная процентная ставка</v>
          </cell>
        </row>
        <row r="308">
          <cell r="H308" t="str">
            <v>IB000000091</v>
          </cell>
          <cell r="I308" t="str">
            <v>Interest rate - Total unsecured loans and borrowings</v>
          </cell>
          <cell r="J308" t="str">
            <v>Процентная ставка - Всего необеспеченные кредиты и займы</v>
          </cell>
        </row>
        <row r="309">
          <cell r="H309" t="str">
            <v>IB000000092</v>
          </cell>
          <cell r="I309" t="str">
            <v>Interest rate - Bank loans denominated in USD - floating interest</v>
          </cell>
          <cell r="J309" t="str">
            <v>Процентная ставка - Банковские кредиты в долларах США - плавающая процентная ставка</v>
          </cell>
        </row>
        <row r="310">
          <cell r="H310" t="str">
            <v>IB000000093</v>
          </cell>
          <cell r="I310" t="str">
            <v>Interest rate - Bank loans denominated in Euro - floating interest</v>
          </cell>
          <cell r="J310" t="str">
            <v>Процентная ставка - Банковские кредиты в евро - плавающая процентная ставка</v>
          </cell>
        </row>
        <row r="311">
          <cell r="H311" t="str">
            <v>IB000000094</v>
          </cell>
          <cell r="I311" t="str">
            <v>Interest rate - Bank loans denominated in RR - floating interest</v>
          </cell>
          <cell r="J311" t="str">
            <v>Процентная ставка - Банковские кредиты в рублях - плавающая процентная ставка</v>
          </cell>
        </row>
        <row r="312">
          <cell r="H312" t="str">
            <v>IB000000095</v>
          </cell>
          <cell r="I312" t="str">
            <v>Interest rate - Bank loans denominated in other currencies - floating interest</v>
          </cell>
          <cell r="J312" t="str">
            <v>Процентная ставка - Банковские кредиты в других валютах - плавающая процентная ставка</v>
          </cell>
        </row>
        <row r="313">
          <cell r="H313" t="str">
            <v>IB000000096</v>
          </cell>
          <cell r="I313" t="str">
            <v>Interest rate - Bank loans denominated in USD - fixed interest</v>
          </cell>
          <cell r="J313" t="str">
            <v>Процентная ставка - Банковские кредиты в долларах США - фиксированная процентная ставка</v>
          </cell>
        </row>
        <row r="314">
          <cell r="H314" t="str">
            <v>IB000000097</v>
          </cell>
          <cell r="I314" t="str">
            <v>Interest rate - Bank loans denominated in Euro - fixed interest</v>
          </cell>
          <cell r="J314" t="str">
            <v>Процентная ставка - Банковские кредиты в евро - фиксированная процентная ставка</v>
          </cell>
        </row>
        <row r="315">
          <cell r="H315" t="str">
            <v>IB000000098</v>
          </cell>
          <cell r="I315" t="str">
            <v>Interest rate - Bank loans denominated in RR - fixed interest</v>
          </cell>
          <cell r="J315" t="str">
            <v>Процентная ставка - Банковские кредиты в рублях - фиксированная процентная ставка</v>
          </cell>
        </row>
        <row r="316">
          <cell r="H316" t="str">
            <v>IB000000099</v>
          </cell>
          <cell r="I316" t="str">
            <v>Interest rate - Bank loans denominated in other currencies - fixed interest</v>
          </cell>
          <cell r="J316" t="str">
            <v>Процентная ставка - Банковские кредиты, выраженные в других валютах - фиксированная процентная ставка</v>
          </cell>
        </row>
        <row r="317">
          <cell r="H317" t="str">
            <v>IB000000100</v>
          </cell>
          <cell r="I317" t="str">
            <v>Interest rate - Loans from related parties denominated in USD - fixed interest</v>
          </cell>
          <cell r="J317" t="str">
            <v>Процентная ставка - Кредиты от связанных сторон в долларах США - фиксированная процентная ставка</v>
          </cell>
        </row>
        <row r="318">
          <cell r="H318" t="str">
            <v>IB000000101</v>
          </cell>
          <cell r="I318" t="str">
            <v>Interest rate - Loans from related parties denominated in Euro - fixed interest</v>
          </cell>
          <cell r="J318" t="str">
            <v>Процентная ставка - Кредиты от связанных сторон в евро - фиксированная процентная ставка</v>
          </cell>
        </row>
        <row r="319">
          <cell r="H319" t="str">
            <v>IB000000102</v>
          </cell>
          <cell r="I319" t="str">
            <v>Interest rate - Loans from related parties denominated in RR - fixed interest</v>
          </cell>
          <cell r="J319" t="str">
            <v>Процентная ставка - Кредиты от связанных сторон в рублях - фиксированная процентная ставка</v>
          </cell>
        </row>
        <row r="320">
          <cell r="H320" t="str">
            <v>IB000000103</v>
          </cell>
          <cell r="I320" t="str">
            <v>Interest rate - Loans from related parties denominated in other currencies - fixed interest</v>
          </cell>
          <cell r="J320" t="str">
            <v>Процентная ставка - Кредиты от связанных сторон в других валютах - фиксированная процентная ставка</v>
          </cell>
        </row>
        <row r="321">
          <cell r="H321" t="str">
            <v>IB000000104</v>
          </cell>
          <cell r="I321" t="str">
            <v>Interest rate - Loans from other entities denominated in USD - fixed interest</v>
          </cell>
          <cell r="J321" t="str">
            <v>Процентная ставка - Кредиты от других лиц в долларах США - фиксированная процентная ставка</v>
          </cell>
        </row>
        <row r="322">
          <cell r="H322" t="str">
            <v>IB000000105</v>
          </cell>
          <cell r="I322" t="str">
            <v>Interest rate - Loans from other entities denominated in Euro - fixed interest</v>
          </cell>
          <cell r="J322" t="str">
            <v>Процентная ставка - Кредиты от других лиц в евро - фиксированная процентная ставка</v>
          </cell>
        </row>
        <row r="323">
          <cell r="H323" t="str">
            <v>IB000000106</v>
          </cell>
          <cell r="I323" t="str">
            <v>Interest rate - Loans from other entities denominated in RR - fixed interest</v>
          </cell>
          <cell r="J323" t="str">
            <v>Процентная ставка - Кредиты от других лиц в рублях - фиксированная процентная ставка</v>
          </cell>
        </row>
        <row r="324">
          <cell r="H324" t="str">
            <v>IB000000107</v>
          </cell>
          <cell r="I324" t="str">
            <v>Interest rate - Loans from other entities denominated in other currencies - fixed interest</v>
          </cell>
          <cell r="J324" t="str">
            <v>Процентная ставка - Кредиты от других лиц в других валютах - фиксированная процентная ставка</v>
          </cell>
        </row>
        <row r="325">
          <cell r="H325" t="str">
            <v>IB000000108</v>
          </cell>
          <cell r="I325" t="str">
            <v>Interest rate - Total secured loans and borrowings</v>
          </cell>
          <cell r="J325" t="str">
            <v>Процентная ставка - Всего обеспеченные кредиты и займы</v>
          </cell>
        </row>
        <row r="326">
          <cell r="H326" t="str">
            <v>IB000000109</v>
          </cell>
          <cell r="I326" t="str">
            <v>Interest rate - Current</v>
          </cell>
          <cell r="J326" t="str">
            <v>Процентная ставка - Текущая задолженность</v>
          </cell>
        </row>
        <row r="327">
          <cell r="H327" t="str">
            <v>IB000000110</v>
          </cell>
          <cell r="I327" t="str">
            <v>Interest rate - Non-current</v>
          </cell>
          <cell r="J327" t="str">
            <v>Процентная ставка - Долгосрочная задолженность</v>
          </cell>
        </row>
        <row r="328">
          <cell r="H328" t="str">
            <v>IB000000111</v>
          </cell>
          <cell r="I328" t="str">
            <v>Bank loans</v>
          </cell>
          <cell r="J328" t="str">
            <v>Банковские кредиты</v>
          </cell>
        </row>
        <row r="329">
          <cell r="H329" t="str">
            <v>IB000000112</v>
          </cell>
          <cell r="I329" t="str">
            <v>Lease payments</v>
          </cell>
          <cell r="J329" t="str">
            <v>Арендные платежи</v>
          </cell>
        </row>
        <row r="330">
          <cell r="H330" t="str">
            <v>IB000000113</v>
          </cell>
          <cell r="I330" t="str">
            <v>Operating lease commitments</v>
          </cell>
          <cell r="J330" t="str">
            <v>Обязательства по операционной аренде менее 1 года</v>
          </cell>
        </row>
        <row r="331">
          <cell r="H331" t="str">
            <v>IB000000114</v>
          </cell>
          <cell r="I331" t="str">
            <v>Total operating lease commitments</v>
          </cell>
          <cell r="J331" t="str">
            <v>Итого обязательства по операционной аренде</v>
          </cell>
        </row>
        <row r="332">
          <cell r="H332" t="str">
            <v>IB000000115</v>
          </cell>
          <cell r="I332" t="str">
            <v>Discontinued operations attributable to shareholders of the parent company</v>
          </cell>
          <cell r="J332" t="str">
            <v>Прекращенные операции, относящиеся к акционерам материнской компании</v>
          </cell>
        </row>
        <row r="333">
          <cell r="H333" t="str">
            <v>IB000000116</v>
          </cell>
          <cell r="I333" t="str">
            <v>Discontinued operations attributable to non-controlling interests</v>
          </cell>
          <cell r="J333" t="str">
            <v>Прекращенные операций, относящиеся к неконтролирующей доле</v>
          </cell>
        </row>
        <row r="334">
          <cell r="H334" t="str">
            <v>IB000000117</v>
          </cell>
          <cell r="I334" t="str">
            <v>Net cash generated from operating activities</v>
          </cell>
          <cell r="J334" t="str">
            <v>Денежные средства, полученные от операционной деятельности, нетто</v>
          </cell>
        </row>
        <row r="335">
          <cell r="H335" t="str">
            <v>IB000000118</v>
          </cell>
          <cell r="I335" t="str">
            <v>Net cash used in investing activities</v>
          </cell>
          <cell r="J335" t="str">
            <v>Денежные средства, использованные в инвестиционной деятельности, нетто</v>
          </cell>
        </row>
        <row r="336">
          <cell r="H336" t="str">
            <v>IB000000119</v>
          </cell>
          <cell r="I336" t="str">
            <v>Net cash used in financing activities</v>
          </cell>
          <cell r="J336" t="str">
            <v>Денежные средства, использованные в финансовой деятельности, нетто</v>
          </cell>
        </row>
        <row r="337">
          <cell r="H337" t="str">
            <v>IB000000120</v>
          </cell>
          <cell r="I337" t="str">
            <v>Derivative financial assets - Fair value - level 1</v>
          </cell>
          <cell r="J337" t="str">
            <v>Производные финансовые активы - Справедливая стоимость</v>
          </cell>
        </row>
        <row r="338">
          <cell r="H338" t="str">
            <v>IB000000121</v>
          </cell>
          <cell r="I338" t="str">
            <v>Other financial assets through profit or loss - Fair value - level 1</v>
          </cell>
          <cell r="J338" t="str">
            <v>Прочие финансовые активы через прибыль или убыток - Справедливая стоимость</v>
          </cell>
        </row>
        <row r="339">
          <cell r="H339" t="str">
            <v>IB000000122</v>
          </cell>
          <cell r="I339" t="str">
            <v>Available for sale investments - Fair value - level 1</v>
          </cell>
          <cell r="J339" t="str">
            <v>Инвестиции для продажи - Справедливая стоимость</v>
          </cell>
        </row>
        <row r="340">
          <cell r="H340" t="str">
            <v>IB000000123</v>
          </cell>
          <cell r="I340" t="str">
            <v>Derivative financial liabilities - Fair value - level 1</v>
          </cell>
          <cell r="J340" t="str">
            <v>Производные финансовые обязательства - Справедливая стоимость</v>
          </cell>
        </row>
        <row r="341">
          <cell r="H341" t="str">
            <v>IB000000124</v>
          </cell>
          <cell r="I341" t="str">
            <v>Other financial liabilities through profit or loss - Fair value - level 1</v>
          </cell>
          <cell r="J341" t="str">
            <v>Прочие финансовые обязательства через прибыль или убыток - Справедливая стоимость</v>
          </cell>
        </row>
        <row r="342">
          <cell r="H342" t="str">
            <v>IB000000125</v>
          </cell>
          <cell r="I342" t="str">
            <v>Derivative financial assets - Fair value - level 2</v>
          </cell>
          <cell r="J342" t="str">
            <v>Производные финансовые активы - Справедливая стоимость</v>
          </cell>
        </row>
        <row r="343">
          <cell r="H343" t="str">
            <v>IB000000126</v>
          </cell>
          <cell r="I343" t="str">
            <v>Other financial assets through profit or loss - Fair value - level 2</v>
          </cell>
          <cell r="J343" t="str">
            <v>Прочие финансовые активы через прибыль или убыток - Справедливая стоимость</v>
          </cell>
        </row>
        <row r="344">
          <cell r="H344" t="str">
            <v>IB000000127</v>
          </cell>
          <cell r="I344" t="str">
            <v>Available for sale investments - Fair value - level 2</v>
          </cell>
          <cell r="J344" t="str">
            <v>Инвестиции для продажи - Справедливая стоимость</v>
          </cell>
        </row>
        <row r="345">
          <cell r="H345" t="str">
            <v>IB000000128</v>
          </cell>
          <cell r="I345" t="str">
            <v>Derivative financial liabilities - Fair value - level 2</v>
          </cell>
          <cell r="J345" t="str">
            <v>Производные финансовые обязательства - Справедливая стоимость</v>
          </cell>
        </row>
        <row r="346">
          <cell r="H346" t="str">
            <v>IB000000129</v>
          </cell>
          <cell r="I346" t="str">
            <v>Other financial liabilities through profit or loss - Fair value - level 2</v>
          </cell>
          <cell r="J346" t="str">
            <v>Прочие финансовые обязательства через прибыль или убыток - Справедливая стоимость</v>
          </cell>
        </row>
        <row r="347">
          <cell r="H347" t="str">
            <v>IB000000130</v>
          </cell>
          <cell r="I347" t="str">
            <v>Derivative financial assets - Fair value - level 3</v>
          </cell>
          <cell r="J347" t="str">
            <v>Производные финансовые активы - Справедливая стоимость</v>
          </cell>
        </row>
        <row r="348">
          <cell r="H348" t="str">
            <v>IB000000131</v>
          </cell>
          <cell r="I348" t="str">
            <v>Other financial assets through profit or loss - Fair value - level 3</v>
          </cell>
          <cell r="J348" t="str">
            <v>Прочие финансовые активы через прибыль или убыток - Справедливая стоимость</v>
          </cell>
        </row>
        <row r="349">
          <cell r="H349" t="str">
            <v>IB000000132</v>
          </cell>
          <cell r="I349" t="str">
            <v>Available for sale investments - Fair value - level 3</v>
          </cell>
          <cell r="J349" t="str">
            <v>Инвестиции для продажи - Справедливая стоимость</v>
          </cell>
        </row>
        <row r="350">
          <cell r="H350" t="str">
            <v>IB000000133</v>
          </cell>
          <cell r="I350" t="str">
            <v>Derivative financial liabilities - Fair value - level 3</v>
          </cell>
          <cell r="J350" t="str">
            <v>Производные финансовые обязательства - Справедливая стоимость</v>
          </cell>
        </row>
        <row r="351">
          <cell r="H351" t="str">
            <v>IB000000134</v>
          </cell>
          <cell r="I351" t="str">
            <v>Other financial liabilities through profit or loss - Fair value - level 3</v>
          </cell>
          <cell r="J351" t="str">
            <v>Прочие финансовые обязательства через прибыль или убыток - Справедливая стоимость</v>
          </cell>
        </row>
        <row r="352">
          <cell r="H352" t="str">
            <v>IB000000135</v>
          </cell>
          <cell r="I352" t="str">
            <v>Share of ownership</v>
          </cell>
          <cell r="J352" t="str">
            <v xml:space="preserve">Прямая доля владения </v>
          </cell>
        </row>
        <row r="353">
          <cell r="H353" t="str">
            <v>IB000000136</v>
          </cell>
          <cell r="I353" t="str">
            <v>Effective share of ownership</v>
          </cell>
          <cell r="J353" t="str">
            <v xml:space="preserve">Эффективная доля владения </v>
          </cell>
        </row>
        <row r="354">
          <cell r="H354" t="str">
            <v>IB000000137</v>
          </cell>
          <cell r="I354" t="str">
            <v>Negative goodwill</v>
          </cell>
          <cell r="J354" t="str">
            <v>Отрицательный гудвил</v>
          </cell>
        </row>
        <row r="355">
          <cell r="H355" t="str">
            <v>IB000000138</v>
          </cell>
          <cell r="I355" t="str">
            <v>Goodwill  at cost</v>
          </cell>
          <cell r="J355" t="str">
            <v>Гудвил - первоначальная стоимость</v>
          </cell>
        </row>
        <row r="356">
          <cell r="H356" t="str">
            <v>IB000000139</v>
          </cell>
          <cell r="I356" t="str">
            <v>Impairment of goodwill</v>
          </cell>
          <cell r="J356" t="str">
            <v>Обесценение гудвила</v>
          </cell>
        </row>
        <row r="357">
          <cell r="H357" t="str">
            <v>IB000000140</v>
          </cell>
          <cell r="I357" t="str">
            <v>Dividends declared</v>
          </cell>
          <cell r="J357" t="str">
            <v xml:space="preserve">Дивиденды объявленные </v>
          </cell>
        </row>
        <row r="358">
          <cell r="H358" t="str">
            <v>IB000000141</v>
          </cell>
          <cell r="I358" t="str">
            <v>Dividends for benefit of NCI</v>
          </cell>
          <cell r="J358" t="str">
            <v>Величина дивидендов, начисленных в пользу НКД</v>
          </cell>
        </row>
        <row r="359">
          <cell r="H359" t="str">
            <v>IB000000142</v>
          </cell>
          <cell r="I359" t="str">
            <v>Income/loss of associate for the period</v>
          </cell>
          <cell r="J359" t="str">
            <v>Прибыль/убыток ассоциированной компании за отчётный период</v>
          </cell>
        </row>
        <row r="360">
          <cell r="H360" t="str">
            <v>IB000000143</v>
          </cell>
          <cell r="I360" t="str">
            <v xml:space="preserve">Short-term employee benefits - Including accrued liability </v>
          </cell>
          <cell r="J360" t="str">
            <v>Краткосрочные вознаграждения работникам - в том числе начисленные обязательства</v>
          </cell>
        </row>
        <row r="361">
          <cell r="H361" t="str">
            <v>IB000000144</v>
          </cell>
          <cell r="I361" t="str">
            <v xml:space="preserve">One-time premium payment - Including accrued liability </v>
          </cell>
          <cell r="J361" t="str">
            <v>Единовременная выплата премий - в том числе начисленные обязательства</v>
          </cell>
        </row>
        <row r="362">
          <cell r="H362" t="str">
            <v>IB000000145</v>
          </cell>
          <cell r="I362" t="str">
            <v xml:space="preserve">Post-employment benefits - Including accrued liability </v>
          </cell>
          <cell r="J362" t="str">
            <v>Вознаграждения по окончании трудовой деятельности - в том числе начисленные обязательства</v>
          </cell>
        </row>
        <row r="363">
          <cell r="H363" t="str">
            <v>IB000000146</v>
          </cell>
          <cell r="I363" t="str">
            <v xml:space="preserve">Other long-term benefits - Including accrued liability </v>
          </cell>
          <cell r="J363" t="str">
            <v>Прочие долгосрочные вознаграждения - в том числе начисленные обязательства</v>
          </cell>
        </row>
        <row r="364">
          <cell r="H364" t="str">
            <v>IB000000147</v>
          </cell>
          <cell r="I364" t="str">
            <v xml:space="preserve">Termination benefits paid - Including accrued liability </v>
          </cell>
          <cell r="J364" t="str">
            <v>Выходные пособия - в том числе начисленные обязательства</v>
          </cell>
        </row>
        <row r="365">
          <cell r="H365" t="str">
            <v>IB000000148</v>
          </cell>
          <cell r="I365" t="str">
            <v xml:space="preserve">Total remuneration of key management - Including accrued liability </v>
          </cell>
          <cell r="J365" t="str">
            <v>Суммарные выплаты руководству - в том числе начисленные обязательства</v>
          </cell>
        </row>
        <row r="366">
          <cell r="H366" t="str">
            <v>IB000000149</v>
          </cell>
          <cell r="I366" t="str">
            <v>Export price, $/t.</v>
          </cell>
          <cell r="J366" t="str">
            <v>Эксп.цена, $/т.</v>
          </cell>
        </row>
        <row r="367">
          <cell r="H367" t="str">
            <v>IB000000150</v>
          </cell>
          <cell r="I367" t="str">
            <v>Remains of finished gods, tones</v>
          </cell>
          <cell r="J367" t="str">
            <v>Остатки готовой продукции, тонны</v>
          </cell>
        </row>
        <row r="368">
          <cell r="H368" t="str">
            <v>IB000000151</v>
          </cell>
          <cell r="I368" t="str">
            <v>FCA Price</v>
          </cell>
          <cell r="J368" t="str">
            <v>Цена FCA</v>
          </cell>
        </row>
        <row r="369">
          <cell r="H369" t="str">
            <v>IB000000152</v>
          </cell>
          <cell r="I369" t="str">
            <v>Effective electricity tariff</v>
          </cell>
          <cell r="J369" t="str">
            <v>Эффективный тариф на электричество</v>
          </cell>
        </row>
        <row r="370">
          <cell r="H370" t="str">
            <v>IB000000153</v>
          </cell>
          <cell r="I370" t="str">
            <v>Effective electricity tariff Uralkali, kRUR/1000 kWh</v>
          </cell>
          <cell r="J370" t="str">
            <v>Эффективный тариф на электричество Uralkali, kRUR/1000 kWh</v>
          </cell>
        </row>
        <row r="371">
          <cell r="H371" t="str">
            <v>IB000000154</v>
          </cell>
          <cell r="I371" t="str">
            <v>Effective electricity tariff Europe, kUSD/1000 kWh</v>
          </cell>
          <cell r="J371" t="str">
            <v>Эффективный тариф на электричество Europe, kUSD/1000 kWh</v>
          </cell>
        </row>
        <row r="372">
          <cell r="H372" t="str">
            <v>IB000000155</v>
          </cell>
          <cell r="I372" t="str">
            <v>Effective gas tariff</v>
          </cell>
          <cell r="J372" t="str">
            <v>Эффективный тариф на газ</v>
          </cell>
        </row>
        <row r="373">
          <cell r="H373" t="str">
            <v>IB000000156</v>
          </cell>
          <cell r="I373" t="str">
            <v>Effective gas tariff Uralkali, kRUR/1000 m3</v>
          </cell>
          <cell r="J373" t="str">
            <v>Эффективный тариф на газ Uralkali, kRUR/1000 m3</v>
          </cell>
        </row>
        <row r="374">
          <cell r="H374" t="str">
            <v>IB000000157</v>
          </cell>
          <cell r="I374" t="str">
            <v>Effective gas tariff Europe, kUSD/1000 m3</v>
          </cell>
          <cell r="J374" t="str">
            <v>Эффективный тариф на газ Europe, kUSD/1000 m3</v>
          </cell>
        </row>
        <row r="375">
          <cell r="H375" t="str">
            <v>IB000000158</v>
          </cell>
          <cell r="I375" t="str">
            <v>Russian Ruble/US dollar</v>
          </cell>
          <cell r="J375" t="str">
            <v>Российский рубль/ Доллар США</v>
          </cell>
        </row>
        <row r="376">
          <cell r="H376" t="str">
            <v>IB000000159</v>
          </cell>
          <cell r="I376" t="str">
            <v>Exchange rate ruble/dollar as of 01.01</v>
          </cell>
          <cell r="J376" t="str">
            <v>Курс рубля к доллару на 01.01</v>
          </cell>
        </row>
        <row r="377">
          <cell r="H377" t="str">
            <v>IB000000160</v>
          </cell>
          <cell r="I377" t="str">
            <v>Exchange rate ruble/dollar as of 31.12</v>
          </cell>
          <cell r="J377" t="str">
            <v>Курс рубля к доллару на 31.12</v>
          </cell>
        </row>
        <row r="378">
          <cell r="H378" t="str">
            <v>IB000000161</v>
          </cell>
          <cell r="I378" t="str">
            <v>The average rate ruble/dollar for the year</v>
          </cell>
          <cell r="J378" t="str">
            <v>Средний курс рубля к доллару за год</v>
          </cell>
        </row>
        <row r="379">
          <cell r="H379" t="str">
            <v>IB000000162</v>
          </cell>
          <cell r="I379" t="str">
            <v>Russian Ruble / Euro</v>
          </cell>
          <cell r="J379" t="str">
            <v>Российский рубль/ Евро</v>
          </cell>
        </row>
        <row r="380">
          <cell r="H380" t="str">
            <v>IB000000163</v>
          </cell>
          <cell r="I380" t="str">
            <v>Exchange rate ruble/euro as of 01.01</v>
          </cell>
          <cell r="J380" t="str">
            <v>Курс рубля к евро на 01.01</v>
          </cell>
        </row>
        <row r="381">
          <cell r="H381" t="str">
            <v>IB000000164</v>
          </cell>
          <cell r="I381" t="str">
            <v>Exchange rate  ruble/euro as of 31.12</v>
          </cell>
          <cell r="J381" t="str">
            <v>Курс рубля к евро на 31.12</v>
          </cell>
        </row>
        <row r="382">
          <cell r="H382" t="str">
            <v>IB000000165</v>
          </cell>
          <cell r="I382" t="str">
            <v>The average rate  ruble/euro for the year</v>
          </cell>
          <cell r="J382" t="str">
            <v>Средний курс  рубля к евро за год</v>
          </cell>
        </row>
        <row r="383">
          <cell r="H383" t="str">
            <v>IB000000166</v>
          </cell>
          <cell r="I383" t="str">
            <v>Assets and liabilities tax value</v>
          </cell>
          <cell r="J383" t="str">
            <v>Балансовая стоимость активов и обязательств согласно налоговому учету</v>
          </cell>
        </row>
        <row r="384">
          <cell r="H384" t="str">
            <v>IB000000167</v>
          </cell>
          <cell r="I384" t="str">
            <v>Assets and liabilities book value</v>
          </cell>
          <cell r="J384" t="str">
            <v>Балансовая стоимость активов и обязательств в ОФП</v>
          </cell>
        </row>
        <row r="385">
          <cell r="H385" t="str">
            <v>IB000000168</v>
          </cell>
          <cell r="I385" t="str">
            <v>Permanent differences</v>
          </cell>
          <cell r="J385" t="str">
            <v>Постоянная разница</v>
          </cell>
        </row>
        <row r="386">
          <cell r="H386" t="str">
            <v>IB000000169</v>
          </cell>
          <cell r="I386" t="str">
            <v>Temporary differences</v>
          </cell>
          <cell r="J386" t="str">
            <v>Временная разница</v>
          </cell>
        </row>
        <row r="387">
          <cell r="H387" t="str">
            <v>IB000000170</v>
          </cell>
          <cell r="I387" t="str">
            <v>Deferred tax assets and liabilities (IFRS)</v>
          </cell>
          <cell r="J387" t="str">
            <v>Отложенные налоговые активы и обязательства (МСФО)</v>
          </cell>
        </row>
        <row r="388">
          <cell r="H388" t="str">
            <v>IB000000171</v>
          </cell>
          <cell r="I388" t="str">
            <v>Deferred tax assets (IFRS)</v>
          </cell>
          <cell r="J388" t="str">
            <v>Отложенные налоговые активы (МСФО)</v>
          </cell>
        </row>
        <row r="389">
          <cell r="H389" t="str">
            <v>IB000000172</v>
          </cell>
          <cell r="I389" t="str">
            <v>Deferred tax liabilities (IFRS)</v>
          </cell>
          <cell r="J389" t="str">
            <v>Отложенные налоговые обязательства (МСФО)</v>
          </cell>
        </row>
        <row r="390">
          <cell r="H390" t="str">
            <v>IB000000173</v>
          </cell>
          <cell r="I390" t="str">
            <v>Deferred tax assets - Net-off</v>
          </cell>
          <cell r="J390" t="str">
            <v>ОНА - Сворачивание</v>
          </cell>
        </row>
        <row r="391">
          <cell r="H391" t="str">
            <v>IB000000174</v>
          </cell>
          <cell r="I391" t="str">
            <v>Deferred tax liabilities - Net-off</v>
          </cell>
          <cell r="J391" t="str">
            <v>ОНО - Сворачивание</v>
          </cell>
        </row>
        <row r="392">
          <cell r="H392" t="str">
            <v>IB000000175</v>
          </cell>
          <cell r="I392" t="str">
            <v>Statutory tax rate</v>
          </cell>
          <cell r="J392" t="str">
            <v>Базовая ставка по налогу на прибыль</v>
          </cell>
        </row>
        <row r="393">
          <cell r="H393" t="str">
            <v>IB000000176</v>
          </cell>
          <cell r="I393" t="str">
            <v>Income tax rate</v>
          </cell>
          <cell r="J393" t="str">
            <v>Ставка по налогу на прибыль</v>
          </cell>
        </row>
        <row r="394">
          <cell r="H394" t="str">
            <v>IB000000177</v>
          </cell>
          <cell r="I394" t="str">
            <v>Effective tax rate</v>
          </cell>
          <cell r="J394" t="str">
            <v>Эффективная ставка по налогу на прибыль</v>
          </cell>
        </row>
        <row r="395">
          <cell r="H395" t="str">
            <v>IB000000178</v>
          </cell>
          <cell r="I395" t="str">
            <v xml:space="preserve">AR factored still with credit risk </v>
          </cell>
          <cell r="J395" t="str">
            <v>Дебиторская задолженность, переданная фактору, в отношении которой имеется кредитный риск</v>
          </cell>
        </row>
        <row r="396">
          <cell r="H396" t="str">
            <v>IB000000179</v>
          </cell>
          <cell r="I396" t="str">
            <v>Asset with continued share</v>
          </cell>
          <cell r="J396" t="str">
            <v>Актив, отражающий продолжающееся участие</v>
          </cell>
        </row>
        <row r="397">
          <cell r="H397" t="str">
            <v>IB000000186</v>
          </cell>
          <cell r="I397" t="str">
            <v>Deferred expenses -IFRS</v>
          </cell>
          <cell r="J397" t="str">
            <v>Расходы будущих периодов</v>
          </cell>
        </row>
        <row r="398">
          <cell r="H398" t="str">
            <v>IB000000192</v>
          </cell>
          <cell r="I398" t="str">
            <v>Buildings impairment IFRS</v>
          </cell>
          <cell r="J398" t="str">
            <v>Здания - обесценение (МСФО)</v>
          </cell>
        </row>
        <row r="399">
          <cell r="H399" t="str">
            <v>IB000000193</v>
          </cell>
          <cell r="I399" t="str">
            <v>Mine development impairment IFRS</v>
          </cell>
          <cell r="J399" t="str">
            <v>Затраты на подготовку рудника к эксплуатации - обесценение (МФСО)</v>
          </cell>
        </row>
        <row r="400">
          <cell r="H400" t="str">
            <v>IB000000194</v>
          </cell>
          <cell r="I400" t="str">
            <v>Plant and equipment impairment IFRS</v>
          </cell>
          <cell r="J400" t="str">
            <v>Машины и оборудование - обесценение (МСФО)</v>
          </cell>
        </row>
        <row r="401">
          <cell r="H401" t="str">
            <v>IB000000195</v>
          </cell>
          <cell r="I401" t="str">
            <v>Transport impairment IFRS</v>
          </cell>
          <cell r="J401" t="str">
            <v>Транспортные средства - обесценение (МСФО)</v>
          </cell>
        </row>
        <row r="402">
          <cell r="H402" t="str">
            <v>IB000000196</v>
          </cell>
          <cell r="I402" t="str">
            <v>Other FA impairment IFRS</v>
          </cell>
          <cell r="J402" t="str">
            <v>Прочие ОС - обесценение (МФСО)</v>
          </cell>
        </row>
        <row r="403">
          <cell r="H403" t="str">
            <v>IB000000207</v>
          </cell>
          <cell r="I403" t="str">
            <v>Restructuring provision, ST</v>
          </cell>
          <cell r="J403" t="str">
            <v>Резерв под реструктуризацию (КС)</v>
          </cell>
        </row>
        <row r="404">
          <cell r="H404" t="str">
            <v>IB000000208</v>
          </cell>
          <cell r="I404" t="str">
            <v>Restructuring provision, LT</v>
          </cell>
          <cell r="J404" t="str">
            <v>Резерв под реструктуризацию (ДС)</v>
          </cell>
        </row>
        <row r="405">
          <cell r="H405" t="str">
            <v>IB000000210</v>
          </cell>
          <cell r="I405" t="str">
            <v>Resettlement provision, LT</v>
          </cell>
          <cell r="J405" t="str">
            <v>Резерв под переселение (ДС)</v>
          </cell>
        </row>
        <row r="406">
          <cell r="H406" t="str">
            <v>IB000000211</v>
          </cell>
          <cell r="I406" t="str">
            <v>Provision for filling cavities, ST</v>
          </cell>
          <cell r="J406" t="str">
            <v>Резерв по заполнению пустот, КС</v>
          </cell>
        </row>
        <row r="407">
          <cell r="H407" t="str">
            <v>IB000000212</v>
          </cell>
          <cell r="I407" t="str">
            <v>Provision for filling cavities, LT</v>
          </cell>
          <cell r="J407" t="str">
            <v>Резерв по заполнению пустот, ДС</v>
          </cell>
        </row>
        <row r="408">
          <cell r="H408" t="str">
            <v>IB000000213</v>
          </cell>
          <cell r="I408" t="str">
            <v>Dual currency deposits &lt; 90 days</v>
          </cell>
          <cell r="J408" t="str">
            <v>Бивалютные депозиты сроком погашения менее 3 месяцев</v>
          </cell>
        </row>
        <row r="409">
          <cell r="H409" t="str">
            <v>IB000000214</v>
          </cell>
          <cell r="I409" t="str">
            <v>Other receivables for bond reclass</v>
          </cell>
          <cell r="J409" t="str">
            <v>Прочая дебиторская задолженность - для рекласса облигаций</v>
          </cell>
        </row>
        <row r="410">
          <cell r="H410" t="str">
            <v>IB000000215</v>
          </cell>
          <cell r="I410" t="str">
            <v>Issued bonds (ST) for bonds reclass</v>
          </cell>
          <cell r="J410" t="str">
            <v>Облигации выпущенные (КС) - для рекласса облигаций</v>
          </cell>
        </row>
        <row r="411">
          <cell r="H411" t="str">
            <v>IB000000216</v>
          </cell>
          <cell r="I411" t="str">
            <v xml:space="preserve">Assets under construction impairment - IFRS </v>
          </cell>
          <cell r="J411" t="str">
            <v>Незавершённое строительство - обесценение (МСФО)</v>
          </cell>
        </row>
        <row r="412">
          <cell r="H412" t="str">
            <v>IB000000217</v>
          </cell>
          <cell r="I412" t="str">
            <v xml:space="preserve">Advances to suppliers </v>
          </cell>
          <cell r="J412" t="str">
            <v>Авансы выданные поставщикам</v>
          </cell>
        </row>
        <row r="413">
          <cell r="H413" t="str">
            <v>IB000000218</v>
          </cell>
          <cell r="I413" t="str">
            <v>Other AR (LT)</v>
          </cell>
          <cell r="J413" t="str">
            <v>Прочая дебиторская задолженность (ДС)</v>
          </cell>
        </row>
        <row r="414">
          <cell r="H414" t="str">
            <v>IB000000219</v>
          </cell>
          <cell r="I414" t="str">
            <v>Finance lease liability, LT</v>
          </cell>
          <cell r="J414" t="str">
            <v>Обязательства по финансовому лизингу, ДС</v>
          </cell>
        </row>
        <row r="415">
          <cell r="H415" t="str">
            <v>IB000000220</v>
          </cell>
          <cell r="I415" t="str">
            <v>Finance lease liability, ST</v>
          </cell>
          <cell r="J415" t="str">
            <v>Обязательства по финансовому лизингу, КС</v>
          </cell>
        </row>
        <row r="416">
          <cell r="H416" t="str">
            <v>IB000000221</v>
          </cell>
          <cell r="I416" t="str">
            <v>Mine development AD - lease</v>
          </cell>
          <cell r="J416" t="str">
            <v>Затраты на подготовку рудника к эксплуатации - Износ</v>
          </cell>
        </row>
        <row r="417">
          <cell r="H417" t="str">
            <v>IB000000222</v>
          </cell>
          <cell r="I417" t="str">
            <v>Effective electricity tariff Uralkali, USD/1000 kWh</v>
          </cell>
          <cell r="J417" t="str">
            <v>Эффективный тариф на электричество Uralkali, USD/1000 kWh</v>
          </cell>
        </row>
        <row r="418">
          <cell r="H418" t="str">
            <v>IB000000223</v>
          </cell>
          <cell r="I418" t="str">
            <v>Effective gas tariff Uralkali, USD/1000 m3</v>
          </cell>
          <cell r="J418" t="str">
            <v>Эффективный тариф на газ Uralkali, USD/1000 m3</v>
          </cell>
        </row>
        <row r="419">
          <cell r="H419" t="str">
            <v>IB103010101</v>
          </cell>
          <cell r="I419" t="str">
            <v>Trade receivables from customers</v>
          </cell>
          <cell r="J419" t="str">
            <v>Торговая дебиторская задолженность от покупателей</v>
          </cell>
        </row>
        <row r="420">
          <cell r="H420" t="str">
            <v>IB103010102</v>
          </cell>
          <cell r="I420" t="str">
            <v>Trade receivables factored</v>
          </cell>
          <cell r="J420" t="str">
            <v>Торговая дебиторская задолженность, переданная по договору факторинга</v>
          </cell>
        </row>
        <row r="421">
          <cell r="H421" t="str">
            <v>IB103010200</v>
          </cell>
          <cell r="I421" t="str">
            <v>Trade receivables from founders</v>
          </cell>
          <cell r="J421" t="str">
            <v>Дебиторская задолженность по расчетам с учредителями</v>
          </cell>
        </row>
        <row r="422">
          <cell r="H422" t="str">
            <v>IB103010300</v>
          </cell>
          <cell r="I422" t="str">
            <v xml:space="preserve">Trade receivables from customs </v>
          </cell>
          <cell r="J422" t="str">
            <v>Дебиторская задолженность по расчетам с таможней</v>
          </cell>
        </row>
        <row r="423">
          <cell r="H423" t="str">
            <v>IB103010401</v>
          </cell>
          <cell r="I423" t="str">
            <v xml:space="preserve">Other receivables from customs </v>
          </cell>
          <cell r="J423" t="str">
            <v>Прочая дебиторская задолженность от покупателей</v>
          </cell>
        </row>
        <row r="424">
          <cell r="H424" t="str">
            <v>IB103010402</v>
          </cell>
          <cell r="I424" t="str">
            <v>Other receivables factored</v>
          </cell>
          <cell r="J424" t="str">
            <v>Прочая дебиторская задолженность переданная по договору факторинга</v>
          </cell>
        </row>
        <row r="425">
          <cell r="H425" t="str">
            <v>IB206010101</v>
          </cell>
          <cell r="I425" t="str">
            <v>Trade AR - gross amount (LT)</v>
          </cell>
          <cell r="J425" t="str">
            <v>Торговая дебиторская задолженность - сумма задолженности (ДС)</v>
          </cell>
        </row>
        <row r="426">
          <cell r="H426" t="str">
            <v>IB206010102</v>
          </cell>
          <cell r="I426" t="str">
            <v>Trade AR - allowance for unrecoverable (LT)</v>
          </cell>
          <cell r="J426" t="str">
            <v>Торговая дебиторская задолженность - резерв по сомнительным долгам (ДС)</v>
          </cell>
        </row>
        <row r="427">
          <cell r="H427" t="str">
            <v>IB206010201</v>
          </cell>
          <cell r="I427" t="str">
            <v>Other AR - gross amount (LT)</v>
          </cell>
          <cell r="J427" t="str">
            <v>Прочая дебиторская задолженность - гросс (ДС)</v>
          </cell>
        </row>
        <row r="428">
          <cell r="H428" t="str">
            <v>IB206010202</v>
          </cell>
          <cell r="I428" t="str">
            <v>Advances to suppliers (ST)</v>
          </cell>
          <cell r="J428" t="str">
            <v>Прочая дебиторская задолженность - резерв под невозвратность (ДС)</v>
          </cell>
        </row>
        <row r="429">
          <cell r="H429" t="str">
            <v>IB103040100</v>
          </cell>
          <cell r="I429" t="str">
            <v>Advances to suppliers (ST)</v>
          </cell>
          <cell r="J429" t="str">
            <v>Авансы выданные поставщикам (КС)</v>
          </cell>
        </row>
        <row r="430">
          <cell r="H430" t="str">
            <v>IB204010000</v>
          </cell>
          <cell r="I430" t="str">
            <v>Advances for CIP and PPE</v>
          </cell>
          <cell r="J430" t="str">
            <v>Авансы под ОС и НзС</v>
          </cell>
        </row>
        <row r="431">
          <cell r="H431" t="str">
            <v>IB206120100</v>
          </cell>
          <cell r="I431" t="str">
            <v>Advances given - gross (LT)</v>
          </cell>
          <cell r="J431" t="str">
            <v>Авансы выданные - гросс (ДС)</v>
          </cell>
        </row>
        <row r="432">
          <cell r="H432" t="str">
            <v>IB402010000</v>
          </cell>
          <cell r="I432" t="str">
            <v>Loans and borrowings</v>
          </cell>
          <cell r="J432" t="str">
            <v>Займы и кредиты</v>
          </cell>
        </row>
        <row r="433">
          <cell r="H433" t="str">
            <v>IB402010100</v>
          </cell>
          <cell r="I433" t="str">
            <v>Secured borrowings (ST)</v>
          </cell>
          <cell r="J433" t="str">
            <v>Обеспеченные займы и кредиты (КС)</v>
          </cell>
        </row>
        <row r="434">
          <cell r="H434" t="str">
            <v>IB402010200</v>
          </cell>
          <cell r="I434" t="str">
            <v>Unsecured borrowings (ST)</v>
          </cell>
          <cell r="J434" t="str">
            <v>Необеспеченные займы и кредиты (КС)</v>
          </cell>
        </row>
        <row r="435">
          <cell r="H435" t="str">
            <v>IB502000000</v>
          </cell>
          <cell r="I435" t="str">
            <v>Long-term borrowings</v>
          </cell>
          <cell r="J435" t="str">
            <v>Долгосрочные кредиты и займы</v>
          </cell>
        </row>
        <row r="436">
          <cell r="H436" t="str">
            <v>IB502010000</v>
          </cell>
          <cell r="I436" t="str">
            <v>Loans and borrowings</v>
          </cell>
          <cell r="J436" t="str">
            <v>Займы и кредиты</v>
          </cell>
        </row>
        <row r="437">
          <cell r="H437" t="str">
            <v>IB502010100</v>
          </cell>
          <cell r="I437" t="str">
            <v>Secured borrowings (LT)</v>
          </cell>
          <cell r="J437" t="str">
            <v>Обеспеченные займы и кредиты (ДС)</v>
          </cell>
        </row>
        <row r="438">
          <cell r="H438" t="str">
            <v>IB502010200</v>
          </cell>
          <cell r="I438" t="str">
            <v>Unsecured borrowings (LT)</v>
          </cell>
          <cell r="J438" t="str">
            <v>Необеспеченные займы и кредиты (ДС)</v>
          </cell>
        </row>
        <row r="439">
          <cell r="H439" t="str">
            <v>IB004000001</v>
          </cell>
          <cell r="I439" t="str">
            <v>Buildings cost IFRS</v>
          </cell>
          <cell r="J439" t="str">
            <v>Здания - стоимость (МСФО)</v>
          </cell>
        </row>
        <row r="440">
          <cell r="H440" t="str">
            <v>IB004000002</v>
          </cell>
          <cell r="I440" t="str">
            <v>Mine development cost IFRS</v>
          </cell>
          <cell r="J440" t="str">
            <v>Затраты на подготовку рудника к эксплуатации - Стоимость</v>
          </cell>
        </row>
        <row r="441">
          <cell r="H441" t="str">
            <v>IB004000003</v>
          </cell>
          <cell r="I441" t="str">
            <v>Plant and equipment cost IFRS</v>
          </cell>
          <cell r="J441" t="str">
            <v>Машины и оборудование - Стоимость</v>
          </cell>
        </row>
        <row r="442">
          <cell r="H442" t="str">
            <v>IB004000004</v>
          </cell>
          <cell r="I442" t="str">
            <v>Transport cost IFRS</v>
          </cell>
          <cell r="J442" t="str">
            <v>Транспортные средства - стоимость (МСФО)</v>
          </cell>
        </row>
        <row r="443">
          <cell r="H443" t="str">
            <v>IB004000005</v>
          </cell>
          <cell r="I443" t="str">
            <v>Land cost IFRS</v>
          </cell>
          <cell r="J443" t="str">
            <v>Земля - стоимость (МСФО)</v>
          </cell>
        </row>
        <row r="444">
          <cell r="H444" t="str">
            <v>IB004000006</v>
          </cell>
          <cell r="I444" t="str">
            <v>Other FA cost IFRS</v>
          </cell>
          <cell r="J444" t="str">
            <v>Прочие ОС - стоимость (МФСО)</v>
          </cell>
        </row>
        <row r="445">
          <cell r="H445" t="str">
            <v>IB004000017</v>
          </cell>
          <cell r="I445" t="str">
            <v>Assets under construction cost - IFRS</v>
          </cell>
          <cell r="J445" t="str">
            <v>Незавершённое строительство - Стоимость (МСФО)</v>
          </cell>
        </row>
        <row r="446">
          <cell r="H446" t="str">
            <v>IB004000007</v>
          </cell>
          <cell r="I446" t="str">
            <v>Buildings AD IFRS</v>
          </cell>
          <cell r="J446" t="str">
            <v>Здания - износ (МСФО)</v>
          </cell>
        </row>
        <row r="447">
          <cell r="H447" t="str">
            <v>IB004000008</v>
          </cell>
          <cell r="I447" t="str">
            <v>Mine development AD IFRS</v>
          </cell>
          <cell r="J447" t="str">
            <v>Затраты на подготовку рудника к эксплуатации - износ (МФСО)</v>
          </cell>
        </row>
        <row r="448">
          <cell r="H448" t="str">
            <v>IB004000009</v>
          </cell>
          <cell r="I448" t="str">
            <v>Plant and equipment AD IFRS</v>
          </cell>
          <cell r="J448" t="str">
            <v>Машины и оборудование - износ (МСФО)</v>
          </cell>
        </row>
        <row r="449">
          <cell r="H449" t="str">
            <v>IB004000010</v>
          </cell>
          <cell r="I449" t="str">
            <v>Transport AD IFRS</v>
          </cell>
          <cell r="J449" t="str">
            <v>Транспортные средства - износ (МСФО)</v>
          </cell>
        </row>
        <row r="450">
          <cell r="H450" t="str">
            <v>IB004000011</v>
          </cell>
          <cell r="I450" t="str">
            <v>Other FA AD IFRS</v>
          </cell>
          <cell r="J450" t="str">
            <v>Прочие ОС - износ (МФСО)</v>
          </cell>
        </row>
        <row r="451">
          <cell r="H451" t="str">
            <v>IB203010531</v>
          </cell>
          <cell r="I451" t="str">
            <v>Materials for capital construction</v>
          </cell>
          <cell r="J451" t="str">
            <v xml:space="preserve">Материалы для капстроительства  </v>
          </cell>
        </row>
        <row r="452">
          <cell r="H452" t="str">
            <v>IB203010532</v>
          </cell>
          <cell r="I452" t="str">
            <v>Materials for CIP</v>
          </cell>
          <cell r="J452" t="str">
            <v>Материалы для НЗС</v>
          </cell>
        </row>
        <row r="453">
          <cell r="H453" t="str">
            <v>IB203010533</v>
          </cell>
          <cell r="I453" t="str">
            <v>Materials for equipment to be installed</v>
          </cell>
          <cell r="J453" t="str">
            <v>Материалы для оборудования к установке</v>
          </cell>
        </row>
        <row r="454">
          <cell r="H454" t="str">
            <v>IB203010534</v>
          </cell>
          <cell r="I454" t="str">
            <v>Goods for capital construction</v>
          </cell>
          <cell r="J454" t="str">
            <v>Товары для капстроительства</v>
          </cell>
        </row>
        <row r="455">
          <cell r="H455" t="str">
            <v>IB004000018</v>
          </cell>
          <cell r="I455" t="str">
            <v>Capitalized interest on loans obtained for the period</v>
          </cell>
          <cell r="J455" t="str">
            <v>Капитализировано процентов по кредитам полученным за период</v>
          </cell>
        </row>
        <row r="456">
          <cell r="H456" t="str">
            <v>IB004000019</v>
          </cell>
          <cell r="I456" t="str">
            <v>Capitalization of amortization costs for the period</v>
          </cell>
          <cell r="J456" t="str">
            <v>Капитализировано расходов по амортизации за период</v>
          </cell>
        </row>
        <row r="457">
          <cell r="H457" t="str">
            <v>IB004000020</v>
          </cell>
          <cell r="I457" t="str">
            <v>Capitalization of exchange rate differences for the period</v>
          </cell>
          <cell r="J457" t="str">
            <v>Капитализировано курсовой разницы за период</v>
          </cell>
        </row>
        <row r="458">
          <cell r="H458" t="str">
            <v>IB201010100</v>
          </cell>
          <cell r="I458" t="str">
            <v>Mining licenses - cost</v>
          </cell>
          <cell r="J458" t="str">
            <v>Лицензии на добычу - первоначальная стоимость</v>
          </cell>
        </row>
        <row r="459">
          <cell r="H459" t="str">
            <v>IB201020100</v>
          </cell>
          <cell r="I459" t="str">
            <v>Software - cost</v>
          </cell>
          <cell r="J459" t="str">
            <v>Программное обеспечение - первоначальная стоимость</v>
          </cell>
        </row>
        <row r="460">
          <cell r="H460" t="str">
            <v>IB201030100</v>
          </cell>
          <cell r="I460" t="str">
            <v>Other IA - cost</v>
          </cell>
          <cell r="J460" t="str">
            <v>Прочие НМА - первоначальная стоимость</v>
          </cell>
        </row>
        <row r="461">
          <cell r="H461" t="str">
            <v>IB201010201</v>
          </cell>
          <cell r="I461" t="str">
            <v xml:space="preserve">Mining licenses - amortisation  </v>
          </cell>
          <cell r="J461" t="str">
            <v>Лицензии на добычу - износ</v>
          </cell>
        </row>
        <row r="462">
          <cell r="H462" t="str">
            <v>IB201020200</v>
          </cell>
          <cell r="I462" t="str">
            <v>Software - amortisation</v>
          </cell>
          <cell r="J462" t="str">
            <v>Программное обеспечение - износ</v>
          </cell>
        </row>
        <row r="463">
          <cell r="H463" t="str">
            <v>IB201030200</v>
          </cell>
          <cell r="I463" t="str">
            <v>Other IA - amortisation</v>
          </cell>
          <cell r="J463" t="str">
            <v>Прочие НМА - износ</v>
          </cell>
        </row>
        <row r="464">
          <cell r="H464" t="str">
            <v>IB000000224</v>
          </cell>
          <cell r="I464" t="str">
            <v>Margin in sales of built FA and CIP to companies of the group (BS)</v>
          </cell>
          <cell r="J464" t="str">
            <v>Маржинальность при реализации построенных ОС и НЗС компаниям группы (ОФП)</v>
          </cell>
        </row>
        <row r="465">
          <cell r="H465" t="str">
            <v>IB000000225</v>
          </cell>
          <cell r="I465" t="str">
            <v>Other work-in-progress (Other products) - information account</v>
          </cell>
          <cell r="J465" t="str">
            <v>Незавершенное производство (Прочая продукция) - информационный счет</v>
          </cell>
        </row>
        <row r="466">
          <cell r="H466" t="str">
            <v>IB000000226</v>
          </cell>
          <cell r="I466" t="str">
            <v>Completed stages of unfinished works (acc 46 RAS) - information account</v>
          </cell>
          <cell r="J466" t="str">
            <v>Выполненные этапы по незавершенным работам (счет 46 в РСБУ) - информационный счет</v>
          </cell>
        </row>
        <row r="467">
          <cell r="H467" t="str">
            <v>IB000000227</v>
          </cell>
          <cell r="I467" t="str">
            <v>Net assets on acquisition date</v>
          </cell>
          <cell r="J467" t="str">
            <v>Чистые активы на дату приобретения</v>
          </cell>
        </row>
        <row r="468">
          <cell r="H468" t="str">
            <v>IB000000228</v>
          </cell>
          <cell r="I468" t="str">
            <v>Investment in subsidiary</v>
          </cell>
          <cell r="J468" t="str">
            <v>Инвестиция в дочернее общество</v>
          </cell>
        </row>
        <row r="469">
          <cell r="H469" t="str">
            <v>IB000000229</v>
          </cell>
          <cell r="I469" t="str">
            <v>Dividends declared by associated undertakings</v>
          </cell>
          <cell r="J469" t="str">
            <v>Дивиденды объявленные ассоциированными компаниями</v>
          </cell>
        </row>
        <row r="470">
          <cell r="H470" t="str">
            <v>IB000000230</v>
          </cell>
          <cell r="I470" t="str">
            <v>Solikamskiy plot (south part)</v>
          </cell>
          <cell r="J470" t="str">
            <v>Соликамский участок (южная часть)</v>
          </cell>
        </row>
        <row r="471">
          <cell r="H471" t="str">
            <v>IB000000231</v>
          </cell>
          <cell r="I471" t="str">
            <v>Novo-Solikamskiy plot</v>
          </cell>
          <cell r="J471" t="str">
            <v>Ново-Соликамский участок</v>
          </cell>
        </row>
        <row r="472">
          <cell r="H472" t="str">
            <v>IB000000232</v>
          </cell>
          <cell r="I472" t="str">
            <v>Solikamskiy plot (north part)</v>
          </cell>
          <cell r="J472" t="str">
            <v>Соликамский участок (северная часть)</v>
          </cell>
        </row>
        <row r="473">
          <cell r="H473" t="str">
            <v>IB000000233</v>
          </cell>
          <cell r="I473" t="str">
            <v>Polovodovskiy plot (south part)</v>
          </cell>
          <cell r="J473" t="str">
            <v>Половодово участок (южная часть)</v>
          </cell>
        </row>
        <row r="474">
          <cell r="H474" t="str">
            <v>IB000000234</v>
          </cell>
          <cell r="I474" t="str">
            <v>Polovodovskiy plot (north part)</v>
          </cell>
          <cell r="J474" t="str">
            <v>Половодово участок (северная часть)</v>
          </cell>
        </row>
        <row r="475">
          <cell r="H475" t="str">
            <v>IB000000235</v>
          </cell>
          <cell r="I475" t="str">
            <v>Romanovskiy plot</v>
          </cell>
          <cell r="J475" t="str">
            <v>Романовский участок</v>
          </cell>
        </row>
        <row r="476">
          <cell r="H476" t="str">
            <v>IB000000236</v>
          </cell>
          <cell r="I476" t="str">
            <v>Financial payables</v>
          </cell>
          <cell r="J476" t="str">
            <v>Финансовые обязательства</v>
          </cell>
        </row>
        <row r="477">
          <cell r="H477" t="str">
            <v>IB000000237</v>
          </cell>
          <cell r="I477" t="str">
            <v>Loans and borrowings Between 2 and 5 years</v>
          </cell>
          <cell r="J477" t="str">
            <v>Кредиты и займы со сроком погашения от 2 до 5 лет</v>
          </cell>
        </row>
        <row r="478">
          <cell r="H478" t="str">
            <v>IB000000238</v>
          </cell>
          <cell r="I478" t="str">
            <v>Bonds issued (ST) Between 2 and 5 years</v>
          </cell>
          <cell r="J478" t="str">
            <v>Облигации выпущенные (КС) со сроком погашения от 2 до 5 лет</v>
          </cell>
        </row>
        <row r="479">
          <cell r="H479" t="str">
            <v>IB000000239</v>
          </cell>
          <cell r="I479" t="str">
            <v>Provisions</v>
          </cell>
          <cell r="J479" t="str">
            <v>Резервы</v>
          </cell>
        </row>
        <row r="480">
          <cell r="H480" t="str">
            <v>IB000000240</v>
          </cell>
          <cell r="I480" t="str">
            <v>Mine flooding provisions (ST) Between 2 and 5 years</v>
          </cell>
          <cell r="J480" t="str">
            <v>Резерв под заполнение рудников (КС) со сроком от 2 до 5 лет</v>
          </cell>
        </row>
        <row r="481">
          <cell r="H481" t="str">
            <v>IB000000241</v>
          </cell>
          <cell r="I481" t="str">
            <v>Finance lease liability (ST) Between 2 and 5 years</v>
          </cell>
          <cell r="J481" t="str">
            <v>Обязательства по финансовому лизингу (КС) со сроком погашения от 2 до 5 лет</v>
          </cell>
        </row>
        <row r="482">
          <cell r="H482" t="str">
            <v>IB000000242</v>
          </cell>
          <cell r="I482" t="str">
            <v>Derivative financial liability</v>
          </cell>
          <cell r="J482" t="str">
            <v>Производные финансовые обязательства</v>
          </cell>
        </row>
        <row r="483">
          <cell r="H483" t="str">
            <v>IB000000244</v>
          </cell>
          <cell r="I483" t="str">
            <v>Loans and borrowings Over 5 years</v>
          </cell>
          <cell r="J483" t="str">
            <v>Кредиты и займы со сроком погашения более 5 лет</v>
          </cell>
        </row>
        <row r="484">
          <cell r="H484" t="str">
            <v>IB000000245</v>
          </cell>
          <cell r="I484" t="str">
            <v>Bonds issued (ST) Over 5 years</v>
          </cell>
          <cell r="J484" t="str">
            <v>Облигации выпущенные (КС) со сроком погашения более 5 лет</v>
          </cell>
        </row>
        <row r="485">
          <cell r="H485" t="str">
            <v>IB000000247</v>
          </cell>
          <cell r="I485" t="str">
            <v>Mine flooding provisions (ST) Over 5 years</v>
          </cell>
          <cell r="J485" t="str">
            <v>Резерв под заполнение рудников (КС) со сроком погашения более 5 лет</v>
          </cell>
        </row>
        <row r="486">
          <cell r="H486" t="str">
            <v>IB000000248</v>
          </cell>
          <cell r="I486" t="str">
            <v>Finance lease liability (ST) Over 5 years</v>
          </cell>
          <cell r="J486" t="str">
            <v>Обязательства по финансовому лизингу (КС) со сроком погашения более 5 лет</v>
          </cell>
        </row>
        <row r="487">
          <cell r="H487" t="str">
            <v>IB000000250</v>
          </cell>
          <cell r="I487" t="str">
            <v>Number of treasurу shares (in millions)</v>
          </cell>
          <cell r="J487" t="str">
            <v>Количество казначейских акций (в миллионах)</v>
          </cell>
        </row>
        <row r="488">
          <cell r="H488" t="str">
            <v>IB000000251</v>
          </cell>
          <cell r="I488" t="str">
            <v>Total amount per contract</v>
          </cell>
          <cell r="J488" t="str">
            <v>Сумма по контракту, всего</v>
          </cell>
        </row>
        <row r="489">
          <cell r="H489" t="str">
            <v>IB000000252</v>
          </cell>
          <cell r="I489" t="str">
            <v>Amount of advance per contract</v>
          </cell>
          <cell r="J489" t="str">
            <v xml:space="preserve">Сумма аванса по контракту </v>
          </cell>
        </row>
        <row r="490">
          <cell r="H490" t="str">
            <v>IB000000253</v>
          </cell>
          <cell r="I490" t="str">
            <v>Outstanding balance os of the reorting date</v>
          </cell>
          <cell r="J490" t="str">
            <v>Остаток обязательства на отчётную дату</v>
          </cell>
        </row>
        <row r="491">
          <cell r="H491" t="str">
            <v>IB000000254</v>
          </cell>
          <cell r="I491" t="str">
            <v>Deferred tax assets (local accounting)</v>
          </cell>
          <cell r="J491" t="str">
            <v>Отложенный налоговый актив (локальный учет)</v>
          </cell>
        </row>
        <row r="492">
          <cell r="H492" t="str">
            <v>IB000000255</v>
          </cell>
          <cell r="I492" t="str">
            <v>Deferred tax liabilities (local accounting)</v>
          </cell>
          <cell r="J492" t="str">
            <v>Отложенное налоговое обязательство (локальный учет)</v>
          </cell>
        </row>
        <row r="493">
          <cell r="H493" t="str">
            <v>IB000000256</v>
          </cell>
          <cell r="I493" t="str">
            <v>Investments in associated undertakings - cost</v>
          </cell>
          <cell r="J493" t="str">
            <v>Инвестиции в ассоциированные компании - начальное сальдо инвестиции</v>
          </cell>
        </row>
        <row r="494">
          <cell r="H494" t="str">
            <v>IB000000257</v>
          </cell>
          <cell r="I494" t="str">
            <v>Post-employment benefits obligations b/f</v>
          </cell>
          <cell r="J494" t="str">
            <v>Величина обязательств по выплатам по окончании трудовой деятельности</v>
          </cell>
        </row>
        <row r="495">
          <cell r="H495" t="str">
            <v>IB000000258</v>
          </cell>
          <cell r="I495" t="str">
            <v>Environmental remediation obligation OB (LT)</v>
          </cell>
          <cell r="J495" t="str">
            <v>Обязательство по восстановлению окружающей среды начало периода (ДС)</v>
          </cell>
        </row>
        <row r="496">
          <cell r="H496" t="str">
            <v>IB000000259</v>
          </cell>
          <cell r="I496" t="str">
            <v>Environmental remediation obligation OB (ST)</v>
          </cell>
          <cell r="J496" t="str">
            <v>Обязательство по восстановлению окружающей среды начало периода (КС)</v>
          </cell>
        </row>
        <row r="497">
          <cell r="H497" t="str">
            <v>IB000000260</v>
          </cell>
          <cell r="I497" t="str">
            <v>Credit interes capitalized - intangible assets</v>
          </cell>
          <cell r="J497" t="str">
            <v>Капитализировано процентов по кредитам полученным за период - в НМА</v>
          </cell>
        </row>
        <row r="498">
          <cell r="H498" t="str">
            <v>IB000000261</v>
          </cell>
          <cell r="I498" t="str">
            <v>Depreciation expense capitalized - intangible assets</v>
          </cell>
          <cell r="J498" t="str">
            <v>Капитализировано расходов по амортизации за период - в НМА</v>
          </cell>
        </row>
        <row r="499">
          <cell r="H499" t="str">
            <v>IB000000262</v>
          </cell>
          <cell r="I499" t="str">
            <v>Forex capitalized - intangible assets</v>
          </cell>
          <cell r="J499" t="str">
            <v>Капитализировано курсовой разницы за период - в НМА</v>
          </cell>
        </row>
        <row r="500">
          <cell r="H500" t="str">
            <v>IB000000300</v>
          </cell>
          <cell r="I500" t="str">
            <v>Work-in-progress (Other products) - information account</v>
          </cell>
          <cell r="J500" t="str">
            <v>Незавершенное производство (Прочая продукция) - информационный счет</v>
          </cell>
        </row>
        <row r="501">
          <cell r="H501" t="str">
            <v>IB000000301</v>
          </cell>
          <cell r="I501" t="str">
            <v>Work-in-progress (Other products) - Capital construction</v>
          </cell>
          <cell r="J501" t="str">
            <v>Незавершенное производство (Прочая продукция) - Капитальное строительство</v>
          </cell>
        </row>
        <row r="502">
          <cell r="H502" t="str">
            <v>IB000000302</v>
          </cell>
          <cell r="I502" t="str">
            <v>Work-in-progress (Other products) - Subcontracting</v>
          </cell>
          <cell r="J502" t="str">
            <v>Незавершенное производство (Прочая продукция) - Работы, выполненные по договорам с прочими заказчиками</v>
          </cell>
        </row>
        <row r="503">
          <cell r="H503" t="str">
            <v>IB000000303</v>
          </cell>
          <cell r="I503" t="str">
            <v>Work-in-progress (Other products) -  Installation of equipment</v>
          </cell>
          <cell r="J503" t="str">
            <v>Незавершенное производство (Прочая продукция) - Монтаж оборудования</v>
          </cell>
        </row>
        <row r="504">
          <cell r="H504" t="str">
            <v>IB000000304</v>
          </cell>
          <cell r="I504" t="str">
            <v>Work-in-progress (Other products) - Hardware upgrades</v>
          </cell>
          <cell r="J504" t="str">
            <v>Незавершенное производство (Прочая продукция) - Модернизация оборудования</v>
          </cell>
        </row>
        <row r="505">
          <cell r="H505" t="str">
            <v>IB000000305</v>
          </cell>
          <cell r="I505" t="str">
            <v>Work-in-progress (Other products) - Design and development works</v>
          </cell>
          <cell r="J505" t="str">
            <v>Незавершенное производство (Прочая продукция) - ПИР</v>
          </cell>
        </row>
        <row r="506">
          <cell r="H506" t="str">
            <v>IB000000306</v>
          </cell>
          <cell r="I506" t="str">
            <v>Work-in-progress (Other products) - Research and development works</v>
          </cell>
          <cell r="J506" t="str">
            <v>Незавершенное производство (Прочая продукция) - НИР</v>
          </cell>
        </row>
        <row r="507">
          <cell r="H507" t="str">
            <v>IB000000307</v>
          </cell>
          <cell r="I507" t="str">
            <v>Work-in-progress (Other products) - Scientific-Technical Production</v>
          </cell>
          <cell r="J507" t="str">
            <v>Незавершенное производство (Прочая продукция) - НТП</v>
          </cell>
        </row>
        <row r="508">
          <cell r="H508" t="str">
            <v>IB000000399</v>
          </cell>
          <cell r="I508" t="str">
            <v>Work-in-progress (Other products) - Other</v>
          </cell>
          <cell r="J508" t="str">
            <v>Незавершенное производство (Прочая продукция) - Прочие работы</v>
          </cell>
        </row>
        <row r="509">
          <cell r="H509" t="str">
            <v>IB000000401</v>
          </cell>
          <cell r="I509" t="str">
            <v>Completed stages of unfinished works (acc 46 RAS) - information account</v>
          </cell>
          <cell r="J509" t="str">
            <v>Выполненные этапы по незавершенным работам (счет 46 в РСБУ) - информационный счет</v>
          </cell>
        </row>
        <row r="510">
          <cell r="H510" t="str">
            <v>IB000000402</v>
          </cell>
          <cell r="I510" t="str">
            <v>Operating lease commitments - 1-2 years</v>
          </cell>
          <cell r="J510" t="str">
            <v>Обязательства по операционной аренде - от 1 года до 2 лет</v>
          </cell>
        </row>
        <row r="511">
          <cell r="H511" t="str">
            <v>IB000000403</v>
          </cell>
          <cell r="I511" t="str">
            <v>Operating lease commitments - 2-5 years</v>
          </cell>
          <cell r="J511" t="str">
            <v>Обязательства по операционной аренде - от 2 до 5 лет</v>
          </cell>
        </row>
        <row r="512">
          <cell r="H512" t="str">
            <v>IB000000404</v>
          </cell>
          <cell r="I512" t="str">
            <v>Rating - Moody's - Aaa</v>
          </cell>
          <cell r="J512" t="str">
            <v>Рейтинг - Moody’s - Aaa</v>
          </cell>
        </row>
        <row r="513">
          <cell r="H513" t="str">
            <v>IB000000405</v>
          </cell>
          <cell r="I513" t="str">
            <v>Rating - Moody's - Aa</v>
          </cell>
          <cell r="J513" t="str">
            <v>Рейтинг - Moody’s - Aa</v>
          </cell>
        </row>
        <row r="514">
          <cell r="H514" t="str">
            <v>IB000000406</v>
          </cell>
          <cell r="I514" t="str">
            <v>Rating - Moody's - A</v>
          </cell>
          <cell r="J514" t="str">
            <v>Рейтинг - Moody’s - A</v>
          </cell>
        </row>
        <row r="515">
          <cell r="H515" t="str">
            <v>IB000000407</v>
          </cell>
          <cell r="I515" t="str">
            <v>Rating - Moody's - Baa</v>
          </cell>
          <cell r="J515" t="str">
            <v>Рейтинг - Moody’s - Baa</v>
          </cell>
        </row>
        <row r="516">
          <cell r="H516" t="str">
            <v>IB000000408</v>
          </cell>
          <cell r="I516" t="str">
            <v>Rating - Moody's - Ba</v>
          </cell>
          <cell r="J516" t="str">
            <v>Рейтинг - Moody’s - Ba</v>
          </cell>
        </row>
        <row r="517">
          <cell r="H517" t="str">
            <v>IB000000409</v>
          </cell>
          <cell r="I517" t="str">
            <v>Rating - Moody's - B</v>
          </cell>
          <cell r="J517" t="str">
            <v>Рейтинг - Moody’s - B</v>
          </cell>
        </row>
        <row r="518">
          <cell r="H518" t="str">
            <v>IB000000410</v>
          </cell>
          <cell r="I518" t="str">
            <v>Rating - Moody's - Caa</v>
          </cell>
          <cell r="J518" t="str">
            <v>Рейтинг - Moody’s - Caa</v>
          </cell>
        </row>
        <row r="519">
          <cell r="H519" t="str">
            <v>IB000000411</v>
          </cell>
          <cell r="I519" t="str">
            <v>Rating - Moody's - Ca</v>
          </cell>
          <cell r="J519" t="str">
            <v>Рейтинг - Moody’s - Ca</v>
          </cell>
        </row>
        <row r="520">
          <cell r="H520" t="str">
            <v>IB000000412</v>
          </cell>
          <cell r="I520" t="str">
            <v>Rating - Moody's - C</v>
          </cell>
          <cell r="J520" t="str">
            <v>Рейтинг - Moody’s - C</v>
          </cell>
        </row>
        <row r="521">
          <cell r="H521" t="str">
            <v>IB000000413</v>
          </cell>
          <cell r="I521" t="str">
            <v xml:space="preserve">Rating - Moody's - - </v>
          </cell>
          <cell r="J521" t="str">
            <v>Рейтинг - Moody’s - -</v>
          </cell>
        </row>
        <row r="522">
          <cell r="H522" t="str">
            <v>IB000000414</v>
          </cell>
          <cell r="I522" t="str">
            <v>Rating - Moody's - D</v>
          </cell>
          <cell r="J522" t="str">
            <v>Рейтинг - Moody’s - D</v>
          </cell>
        </row>
        <row r="523">
          <cell r="H523" t="str">
            <v>IB000000415</v>
          </cell>
          <cell r="I523" t="str">
            <v>Rating - Fitch Ratings - AAA</v>
          </cell>
          <cell r="J523" t="str">
            <v>Рейтинг - Fitch Ratings - AAA</v>
          </cell>
        </row>
        <row r="524">
          <cell r="H524" t="str">
            <v>IB000000416</v>
          </cell>
          <cell r="I524" t="str">
            <v>Rating - Fitch Ratings - AA</v>
          </cell>
          <cell r="J524" t="str">
            <v>Рейтинг - Fitch Ratings - AA</v>
          </cell>
        </row>
        <row r="525">
          <cell r="H525" t="str">
            <v>IB000000417</v>
          </cell>
          <cell r="I525" t="str">
            <v>Rating - Fitch Ratings - A</v>
          </cell>
          <cell r="J525" t="str">
            <v>Рейтинг - Fitch Ratings - A</v>
          </cell>
        </row>
        <row r="526">
          <cell r="H526" t="str">
            <v>IB000000418</v>
          </cell>
          <cell r="I526" t="str">
            <v>Rating - Fitch Ratings - BBB</v>
          </cell>
          <cell r="J526" t="str">
            <v>Рейтинг - Fitch Ratings - BBB</v>
          </cell>
        </row>
        <row r="527">
          <cell r="H527" t="str">
            <v>IB000000419</v>
          </cell>
          <cell r="I527" t="str">
            <v>Rating - Fitch Ratings - BB</v>
          </cell>
          <cell r="J527" t="str">
            <v>Рейтинг - Fitch Ratings - BB</v>
          </cell>
        </row>
        <row r="528">
          <cell r="H528" t="str">
            <v>IB000000420</v>
          </cell>
          <cell r="I528" t="str">
            <v>Rating - Fitch Ratings - B</v>
          </cell>
          <cell r="J528" t="str">
            <v>Рейтинг - Fitch Ratings - B</v>
          </cell>
        </row>
        <row r="529">
          <cell r="H529" t="str">
            <v>IB000000421</v>
          </cell>
          <cell r="I529" t="str">
            <v>Rating - Fitch Ratings - CCC</v>
          </cell>
          <cell r="J529" t="str">
            <v>Рейтинг - Fitch Ratings - CCC</v>
          </cell>
        </row>
        <row r="530">
          <cell r="H530" t="str">
            <v>IB000000422</v>
          </cell>
          <cell r="I530" t="str">
            <v>Rating - Fitch Ratings - CC</v>
          </cell>
          <cell r="J530" t="str">
            <v>Рейтинг - Fitch Ratings - CC </v>
          </cell>
        </row>
        <row r="531">
          <cell r="H531" t="str">
            <v>IB000000423</v>
          </cell>
          <cell r="I531" t="str">
            <v>Rating - Fitch Ratings - C</v>
          </cell>
          <cell r="J531" t="str">
            <v>Рейтинг - Fitch Ratings - C</v>
          </cell>
        </row>
        <row r="532">
          <cell r="H532" t="str">
            <v>IB000000424</v>
          </cell>
          <cell r="I532" t="str">
            <v>Rating - Fitch Ratings - -</v>
          </cell>
          <cell r="J532" t="str">
            <v>Рейтинг - Fitch Ratings - -</v>
          </cell>
        </row>
        <row r="533">
          <cell r="H533" t="str">
            <v>IB000000425</v>
          </cell>
          <cell r="I533" t="str">
            <v>Rating - Fitch Ratings - D</v>
          </cell>
          <cell r="J533" t="str">
            <v>Рейтинг - Fitch Ratings - D</v>
          </cell>
        </row>
        <row r="534">
          <cell r="H534" t="str">
            <v>IB000000426</v>
          </cell>
          <cell r="I534" t="str">
            <v>Rating - S&amp;P - AAA</v>
          </cell>
          <cell r="J534" t="str">
            <v>Рейтинг - S&amp;P - AAA</v>
          </cell>
        </row>
        <row r="535">
          <cell r="H535" t="str">
            <v>IB000000427</v>
          </cell>
          <cell r="I535" t="str">
            <v>Rating - S&amp;P - AA</v>
          </cell>
          <cell r="J535" t="str">
            <v>Рейтинг - S&amp;P - AA</v>
          </cell>
        </row>
        <row r="536">
          <cell r="H536" t="str">
            <v>IB000000428</v>
          </cell>
          <cell r="I536" t="str">
            <v>Rating - S&amp;P - A</v>
          </cell>
          <cell r="J536" t="str">
            <v>Рейтинг - S&amp;P - A</v>
          </cell>
        </row>
        <row r="537">
          <cell r="H537" t="str">
            <v>IB000000429</v>
          </cell>
          <cell r="I537" t="str">
            <v>Rating - S&amp;P - BBB</v>
          </cell>
          <cell r="J537" t="str">
            <v>Рейтинг - S&amp;P - BBB</v>
          </cell>
        </row>
        <row r="538">
          <cell r="H538" t="str">
            <v>IB000000430</v>
          </cell>
          <cell r="I538" t="str">
            <v>Rating - S&amp;P - BB</v>
          </cell>
          <cell r="J538" t="str">
            <v>Рейтинг - S&amp;P - BB</v>
          </cell>
        </row>
        <row r="539">
          <cell r="H539" t="str">
            <v>IB000000431</v>
          </cell>
          <cell r="I539" t="str">
            <v>Rating - S&amp;P - B</v>
          </cell>
          <cell r="J539" t="str">
            <v>Рейтинг - S&amp;P - B</v>
          </cell>
        </row>
        <row r="540">
          <cell r="H540" t="str">
            <v>IB000000432</v>
          </cell>
          <cell r="I540" t="str">
            <v>Rating - S&amp;P - CCC</v>
          </cell>
          <cell r="J540" t="str">
            <v>Рейтинг - S&amp;P - CCC</v>
          </cell>
        </row>
        <row r="541">
          <cell r="H541" t="str">
            <v>IB000000433</v>
          </cell>
          <cell r="I541" t="str">
            <v>Rating - S&amp;P - CC</v>
          </cell>
          <cell r="J541" t="str">
            <v>Рейтинг - S&amp;P - CC</v>
          </cell>
        </row>
        <row r="542">
          <cell r="H542" t="str">
            <v>IB000000434</v>
          </cell>
          <cell r="I542" t="str">
            <v>Rating - S&amp;P - C</v>
          </cell>
          <cell r="J542" t="str">
            <v>Рейтинг - S&amp;P - C</v>
          </cell>
        </row>
        <row r="543">
          <cell r="H543" t="str">
            <v>IB000000435</v>
          </cell>
          <cell r="I543" t="str">
            <v>Rating - S&amp;P - SD</v>
          </cell>
          <cell r="J543" t="str">
            <v>Рейтинг - S&amp;P - SD</v>
          </cell>
        </row>
        <row r="544">
          <cell r="H544" t="str">
            <v>IB000000436</v>
          </cell>
          <cell r="I544" t="str">
            <v>Rating - S&amp;P - D</v>
          </cell>
          <cell r="J544" t="str">
            <v>Рейтинг - S&amp;P - D</v>
          </cell>
        </row>
        <row r="545">
          <cell r="H545" t="str">
            <v>IB000000437</v>
          </cell>
          <cell r="I545" t="str">
            <v>Current and not impaired - other receivables</v>
          </cell>
          <cell r="J545" t="str">
            <v>Текущая и необесцененная- Прочая ДЗ</v>
          </cell>
        </row>
        <row r="546">
          <cell r="H546" t="str">
            <v>IB000000438</v>
          </cell>
          <cell r="I546" t="str">
            <v>Past due but not impaired - less 45 days - trade receivables</v>
          </cell>
          <cell r="J546" t="str">
            <v>Просроченная, но необесцененная с задержкой платежа менее 45 дней- Торговая</v>
          </cell>
        </row>
        <row r="547">
          <cell r="H547" t="str">
            <v>IB000000439</v>
          </cell>
          <cell r="I547" t="str">
            <v>Past due but not impaired - 45 - 90 days - trade receivables</v>
          </cell>
          <cell r="J547" t="str">
            <v>Просроченная, но необесцененная с задержкой платежа от 45 до 90 дней- Торговая</v>
          </cell>
        </row>
        <row r="548">
          <cell r="H548" t="str">
            <v>IB000000440</v>
          </cell>
          <cell r="I548" t="str">
            <v>Past due but not impaired - more than 90 days - trade receivables</v>
          </cell>
          <cell r="J548" t="str">
            <v>Просроченная, но необесцененная с задержкой платежа более 90 дней- Торговая</v>
          </cell>
        </row>
        <row r="549">
          <cell r="H549" t="str">
            <v>IB000000441</v>
          </cell>
          <cell r="I549" t="str">
            <v>Past due but not impaired - less 45 days - other receivables</v>
          </cell>
          <cell r="J549" t="str">
            <v>Просроченная, но необесцененная с задержкой платежа менее 45 дней- Прочая</v>
          </cell>
        </row>
        <row r="550">
          <cell r="H550" t="str">
            <v>IB000000442</v>
          </cell>
          <cell r="I550" t="str">
            <v>Past due but not impaired - 45 - 90 days - other receivables</v>
          </cell>
          <cell r="J550" t="str">
            <v>Просроченная, но необесцененная с задержкой платежа от 45 до 90 дней- Прочая</v>
          </cell>
        </row>
        <row r="551">
          <cell r="H551" t="str">
            <v>IB000000443</v>
          </cell>
          <cell r="I551" t="str">
            <v>Past due but not impaired - more than 90 days - other receivables</v>
          </cell>
          <cell r="J551" t="str">
            <v>Просроченная, но необесцененная с задержкой платежа более 90 дней- Прочая</v>
          </cell>
        </row>
        <row r="552">
          <cell r="H552" t="str">
            <v>IB000000444</v>
          </cell>
          <cell r="I552" t="str">
            <v>Impaired (w/o allowance) and past due - 45 - 90 days - trade receivables</v>
          </cell>
          <cell r="J552" t="str">
            <v>Обесцененная (без учета резерва) с задержкой платежа от 45 до 90 дней- Торговая</v>
          </cell>
        </row>
        <row r="553">
          <cell r="H553" t="str">
            <v>IB000000445</v>
          </cell>
          <cell r="I553" t="str">
            <v>Impaired (w/o allowance) and past due - more than 90 days - trade receivables</v>
          </cell>
          <cell r="J553" t="str">
            <v>Обесцененная (без учета резерва) с задержкой платежа более 90 дней- Торговая</v>
          </cell>
        </row>
        <row r="554">
          <cell r="H554" t="str">
            <v>IB000000446</v>
          </cell>
          <cell r="I554" t="str">
            <v>Impaired (w/o allowance) and past due - 45 - 90 days - other receivables</v>
          </cell>
          <cell r="J554" t="str">
            <v>Обесцененная (без учета резерва) с задержкой платежа от 45 до 90 дней- Прочая</v>
          </cell>
        </row>
        <row r="555">
          <cell r="H555" t="str">
            <v>IB000000447</v>
          </cell>
          <cell r="I555" t="str">
            <v>Impaired (w/o allowance) and past due - more than 90 days - other receivables</v>
          </cell>
          <cell r="J555" t="str">
            <v>Обесцененная (без учета резерва) с задержкой платежа более 90 дней- Прочая</v>
          </cell>
        </row>
        <row r="556">
          <cell r="H556" t="str">
            <v>IB000000448</v>
          </cell>
          <cell r="I556" t="str">
            <v>Current and not impaired - trade receivables</v>
          </cell>
          <cell r="J556" t="str">
            <v>Текущая и необесцененная - Торговая ДЗ</v>
          </cell>
        </row>
        <row r="557">
          <cell r="H557" t="str">
            <v>IB000000474</v>
          </cell>
          <cell r="I557" t="str">
            <v>Mining licenses - impairment</v>
          </cell>
          <cell r="J557" t="str">
            <v>Лицензии на добычу - обесценение</v>
          </cell>
        </row>
        <row r="558">
          <cell r="H558" t="str">
            <v>IB000000475</v>
          </cell>
          <cell r="I558" t="str">
            <v>Software - impairment</v>
          </cell>
          <cell r="J558" t="str">
            <v>Программное обеспечение - обесценение</v>
          </cell>
        </row>
        <row r="559">
          <cell r="H559" t="str">
            <v>IB000000476</v>
          </cell>
          <cell r="I559" t="str">
            <v>Other IA - impairment</v>
          </cell>
          <cell r="J559" t="str">
            <v>Прочие НМА - обесценение</v>
          </cell>
        </row>
        <row r="560">
          <cell r="H560" t="str">
            <v>IB203010800</v>
          </cell>
          <cell r="I560" t="str">
            <v>Assets relating to the liquidation - cost</v>
          </cell>
          <cell r="J560" t="str">
            <v>Активы, относящиеся к ликвидации - Стоимость</v>
          </cell>
        </row>
        <row r="561">
          <cell r="H561" t="str">
            <v>IB203010801</v>
          </cell>
          <cell r="I561" t="str">
            <v>Assets relating to the liquidation of the underground complex - cost</v>
          </cell>
          <cell r="J561" t="str">
            <v>Активы, относящиеся к ликвидации подземного комплекса - Стоимость</v>
          </cell>
        </row>
        <row r="562">
          <cell r="H562" t="str">
            <v>IB203010802</v>
          </cell>
          <cell r="I562" t="str">
            <v>Assets relating to the liquidation of the surface complex - cost</v>
          </cell>
          <cell r="J562" t="str">
            <v>Активы, относящиеся к ликвидации поверхностного комплекса - Стоимость</v>
          </cell>
        </row>
        <row r="563">
          <cell r="H563" t="str">
            <v>IB203020800</v>
          </cell>
          <cell r="I563" t="str">
            <v>Assets relating to the liquidation - AD</v>
          </cell>
          <cell r="J563" t="str">
            <v>Активы, относящиеся к ликвидации - износ</v>
          </cell>
        </row>
        <row r="564">
          <cell r="H564" t="str">
            <v>IB203020801</v>
          </cell>
          <cell r="I564" t="str">
            <v>Assets relating to the liquidation of the underground complex - AD</v>
          </cell>
          <cell r="J564" t="str">
            <v xml:space="preserve">Активы, относящиеся к ликвидации подземного комплекса - износ </v>
          </cell>
        </row>
        <row r="565">
          <cell r="H565" t="str">
            <v>IB203020802</v>
          </cell>
          <cell r="I565" t="str">
            <v>Assets relating to the liquidation of the surface complex - AD</v>
          </cell>
          <cell r="J565" t="str">
            <v xml:space="preserve">Активы, относящиеся к ликвидации поверхностного комплекса - износ </v>
          </cell>
        </row>
        <row r="566">
          <cell r="H566" t="str">
            <v>IP201020001</v>
          </cell>
          <cell r="I566" t="str">
            <v>Cost of sales - Fuel and energy, water and utilities (production - shipping)</v>
          </cell>
          <cell r="J566" t="str">
            <v>Себестоимость - Топливо и энергия, вода и стоки (производство - отгрузка)</v>
          </cell>
        </row>
        <row r="567">
          <cell r="H567" t="str">
            <v>IB100000101</v>
          </cell>
          <cell r="I567" t="str">
            <v>Margin in sales of services to companies of the group classified by a customer as CIP - claimed revenue</v>
          </cell>
          <cell r="J567" t="str">
            <v>Маржинальность при реализации услуг, капитализируемых у покупателя (компании группы) в НЗС - в части предъявленной выручки</v>
          </cell>
        </row>
        <row r="568">
          <cell r="H568" t="str">
            <v>IB300000101</v>
          </cell>
          <cell r="I568" t="str">
            <v>Margin in sales of services to companies of the group classified by a customer as IA - claimed revenue</v>
          </cell>
          <cell r="J568" t="str">
            <v>Маржинальность при реализации услуг, капитализируемых у покупателя (компании группы) в НМА - в части предъявленной выручки</v>
          </cell>
        </row>
        <row r="569">
          <cell r="H569" t="str">
            <v>IP000001164</v>
          </cell>
          <cell r="I569" t="str">
            <v xml:space="preserve">Correction of freight unrealized products - potassium chloride gallurgic </v>
          </cell>
          <cell r="J569" t="str">
            <v xml:space="preserve">Корректировка стоимости морского фрахта по нереализованной продукции - калий хлористый галургический </v>
          </cell>
        </row>
        <row r="570">
          <cell r="H570" t="str">
            <v>IP000001165</v>
          </cell>
          <cell r="I570" t="str">
            <v xml:space="preserve">Correction of freight unrealized products - potassium chloride phlotated </v>
          </cell>
          <cell r="J570" t="str">
            <v xml:space="preserve">Корректировка стоимости морского фрахта по нереализованной продукции - калий хлористый флотационный </v>
          </cell>
        </row>
        <row r="571">
          <cell r="H571" t="str">
            <v>IP000001166</v>
          </cell>
          <cell r="I571" t="str">
            <v>Correction of freight unrealized products - potassium chloride granular</v>
          </cell>
          <cell r="J571" t="str">
            <v>Корректировка стоимости морского фрахта по нереализованной продукции - калий хлористый гранулированный</v>
          </cell>
        </row>
        <row r="572">
          <cell r="H572" t="str">
            <v>IP000002164</v>
          </cell>
          <cell r="I572" t="str">
            <v xml:space="preserve">Correction of freight unrealized products - potassium chloride gallurgic </v>
          </cell>
          <cell r="J572" t="str">
            <v>Прибыль от курсовых разниц (переоценка непроданной готовой продукции)</v>
          </cell>
        </row>
        <row r="573">
          <cell r="H573" t="str">
            <v>IP000002165</v>
          </cell>
          <cell r="I573" t="str">
            <v xml:space="preserve">Correction of freight unrealized products - potassium chloride gallurgic </v>
          </cell>
          <cell r="J573" t="str">
            <v>Убыток от курсовых разниц (переоценка непроданной готовой продукции)</v>
          </cell>
        </row>
        <row r="574">
          <cell r="H574" t="str">
            <v>IB310000001</v>
          </cell>
          <cell r="I574" t="str">
            <v>From AAA/Aaa to A-/A3</v>
          </cell>
          <cell r="J574" t="str">
            <v>От AAA/Aaa до A-/A3</v>
          </cell>
        </row>
        <row r="575">
          <cell r="H575" t="str">
            <v>IB310000002</v>
          </cell>
          <cell r="I575" t="str">
            <v>From BBB+/Baa1 to BBB-/Baa3</v>
          </cell>
          <cell r="J575" t="str">
            <v>От BBB+/Baa1 до BBB-/Baa3</v>
          </cell>
        </row>
        <row r="576">
          <cell r="H576" t="str">
            <v>IB310000003</v>
          </cell>
          <cell r="I576" t="str">
            <v>From BB+/Ba1 to B-/B3</v>
          </cell>
          <cell r="J576" t="str">
            <v>От BB+/Ba1 до B-/B3</v>
          </cell>
        </row>
        <row r="577">
          <cell r="H577" t="str">
            <v>IB310000009</v>
          </cell>
          <cell r="I577" t="str">
            <v>Unrated</v>
          </cell>
          <cell r="J577" t="str">
            <v>Не имеющие кредитного рейтинга</v>
          </cell>
        </row>
        <row r="578">
          <cell r="H578" t="str">
            <v>IB000000042</v>
          </cell>
          <cell r="I578" t="str">
            <v>Secured bank loan - fixed interest (ST) - capitalisation/amortisation</v>
          </cell>
          <cell r="J578" t="str">
            <v>Обеспеченный банковский кредит с фиксированным % (КС) - капитализиция/амортизация</v>
          </cell>
        </row>
        <row r="579">
          <cell r="H579" t="str">
            <v>IB000000043</v>
          </cell>
          <cell r="I579" t="str">
            <v>Secured bank loan - floating interest (ST) - capitalisation/amortisation</v>
          </cell>
          <cell r="J579" t="str">
            <v>Обеспеченный банковский кредит с плавающей % ставкой (КС) - капитализиция/амортизация</v>
          </cell>
        </row>
        <row r="580">
          <cell r="H580" t="str">
            <v>IB000000044</v>
          </cell>
          <cell r="I580" t="str">
            <v>Unsecured bank loan - fixed interest (ST) - capitalisation/amortisation</v>
          </cell>
          <cell r="J580" t="str">
            <v>Необеспеченный банковский кредит с фиксированным % (КС) - капитализиция/амортизация</v>
          </cell>
        </row>
        <row r="581">
          <cell r="H581" t="str">
            <v>IB000000045</v>
          </cell>
          <cell r="I581" t="str">
            <v>Unsecured bank loan - floating interest (ST) - capitalisation/amortisation</v>
          </cell>
          <cell r="J581" t="str">
            <v>Необеспеченный банковский кредит с плавающей % ставкой (КС) - капитализиция/амортизация</v>
          </cell>
        </row>
        <row r="582">
          <cell r="H582" t="str">
            <v>IB000000046</v>
          </cell>
          <cell r="I582" t="str">
            <v>Unsecured bank loan - fixed interest (LT) - capitalisation/amortisation</v>
          </cell>
          <cell r="J582" t="str">
            <v>Необеспеченный банковский кредит с фиксированным % (ДС) - капитализиция/амортизация</v>
          </cell>
        </row>
        <row r="583">
          <cell r="H583" t="str">
            <v>IB000000047</v>
          </cell>
          <cell r="I583" t="str">
            <v>Unsecured bank loan - floating interest (LT) - capitalisation/amortisation</v>
          </cell>
          <cell r="J583" t="str">
            <v>Необеспеченный банковский кредит с плавающей % ставкой (ДС) - капитализиция/амортизация</v>
          </cell>
        </row>
        <row r="584">
          <cell r="H584" t="str">
            <v>IB000000048</v>
          </cell>
          <cell r="I584" t="str">
            <v>Secured bank loan - fixed interest (LT) - capitalisation/amortisation</v>
          </cell>
          <cell r="J584" t="str">
            <v>Обеспеченный банковский кредит с фиксированным % (ДС) - капитализиция/амортизация</v>
          </cell>
        </row>
        <row r="585">
          <cell r="H585" t="str">
            <v>IB000000049</v>
          </cell>
          <cell r="I585" t="str">
            <v>Secured bank loan - floating interest (LT) - capitalisation/amortisation</v>
          </cell>
          <cell r="J585" t="str">
            <v>Обеспеченный банковский кредит с плавающей % ставкой (ДС) - капитализиция/амортизация</v>
          </cell>
        </row>
        <row r="586">
          <cell r="H586" t="str">
            <v>IB000000050</v>
          </cell>
          <cell r="I586" t="str">
            <v>Issued bonds (LT) - capitalisation/amortisation</v>
          </cell>
          <cell r="J586" t="str">
            <v>Облигации выпущенные (ДС) - капитализиция/амортизация</v>
          </cell>
        </row>
        <row r="587">
          <cell r="H587" t="str">
            <v xml:space="preserve">IB402030000 </v>
          </cell>
          <cell r="I587" t="str">
            <v>REPO operations liabilities (ST) - capitalisation/amortisation</v>
          </cell>
          <cell r="J587" t="str">
            <v>Обязательства по сделкам РЕПО (КС) - капитализиция/амортизация</v>
          </cell>
        </row>
        <row r="588">
          <cell r="H588" t="str">
            <v>IB502030000</v>
          </cell>
          <cell r="I588" t="str">
            <v>REPO operations liabilities (LT) - capitalized</v>
          </cell>
          <cell r="J588" t="str">
            <v>Обязательства по сделкам РЕПО (ДС) - капитализиция/амортизация</v>
          </cell>
        </row>
        <row r="589">
          <cell r="H589" t="str">
            <v>IB103060000</v>
          </cell>
          <cell r="I589" t="str">
            <v>Prepaid commissions on borrowings - capitalisation/amortisation</v>
          </cell>
          <cell r="J589" t="str">
            <v>Предоплата комиссии по кредитам - капитализиция/амортизация</v>
          </cell>
        </row>
        <row r="590">
          <cell r="H590" t="str">
            <v>IB100000050</v>
          </cell>
          <cell r="I590" t="str">
            <v>Issued bonds (ST) - capitalisation/amortisation</v>
          </cell>
          <cell r="J590" t="str">
            <v>Облигации выпущенные (КС) - капитализиция/амортизация</v>
          </cell>
        </row>
        <row r="591">
          <cell r="H591" t="str">
            <v>IP201000000</v>
          </cell>
          <cell r="I591" t="str">
            <v>The adjustment to interest income from bonds 3d parties</v>
          </cell>
          <cell r="J591" t="str">
            <v>Корректировка процентного дохода по облигациям 3-х лиц</v>
          </cell>
        </row>
        <row r="592">
          <cell r="H592" t="str">
            <v>IP301000000</v>
          </cell>
          <cell r="I592" t="str">
            <v>The adjustment to forex from bonds 3d parties</v>
          </cell>
          <cell r="J592" t="str">
            <v>Корректировка курсовой разницы по облигациям 3-х лиц</v>
          </cell>
        </row>
        <row r="593">
          <cell r="H593" t="str">
            <v>IB203010900</v>
          </cell>
          <cell r="I593" t="str">
            <v>Assets relating to filling cavites - cost</v>
          </cell>
          <cell r="J593" t="str">
            <v>Активы, относящиеся к резерву по заполнению пустот - Стоимость</v>
          </cell>
        </row>
        <row r="594">
          <cell r="H594" t="str">
            <v>IB203020900</v>
          </cell>
          <cell r="I594" t="str">
            <v>Assets relating to filling cavites - AD</v>
          </cell>
          <cell r="J594" t="str">
            <v>Активы, относящиеся к резерву по заполнению пустот - износ</v>
          </cell>
        </row>
        <row r="595">
          <cell r="H595" t="str">
            <v>IP211040004</v>
          </cell>
          <cell r="I595" t="str">
            <v>Cost of sales - Depreciation (filling cavites)</v>
          </cell>
          <cell r="J595" t="str">
            <v>Себестоимость - Амортизация основных средств (резерв по пустотам)</v>
          </cell>
        </row>
        <row r="596">
          <cell r="H596" t="str">
            <v>IP100000312</v>
          </cell>
          <cell r="I596" t="str">
            <v>Other operating income and expenses - Depreciation (filling cavites)</v>
          </cell>
          <cell r="J596" t="str">
            <v>Прочие расходы - Амортизация основных средств (резерв по пустотам)</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1">
          <cell r="A1" t="str">
            <v>Содержание</v>
          </cell>
        </row>
        <row r="2">
          <cell r="A2" t="str">
            <v>CI - Cost item (Статья затрат)</v>
          </cell>
        </row>
        <row r="4">
          <cell r="A4" t="str">
            <v>Код</v>
          </cell>
          <cell r="B4" t="str">
            <v>Код УК 2014</v>
          </cell>
          <cell r="C4" t="str">
            <v>Наименование (RUS)</v>
          </cell>
          <cell r="D4" t="str">
            <v>Наименование (ENG)</v>
          </cell>
          <cell r="E4" t="str">
            <v>Изменение</v>
          </cell>
          <cell r="F4" t="str">
            <v>Дата изменения</v>
          </cell>
          <cell r="G4" t="str">
            <v>Комментарий</v>
          </cell>
          <cell r="H4" t="str">
            <v>Автор комментария</v>
          </cell>
          <cell r="I4" t="str">
            <v>CI8500</v>
          </cell>
          <cell r="J4" t="str">
            <v>CI8510</v>
          </cell>
          <cell r="K4" t="str">
            <v>CI8520</v>
          </cell>
          <cell r="L4" t="str">
            <v>CI8530</v>
          </cell>
          <cell r="M4" t="str">
            <v>CI8540</v>
          </cell>
          <cell r="N4" t="str">
            <v>CI8550</v>
          </cell>
          <cell r="O4" t="str">
            <v>CI8560</v>
          </cell>
          <cell r="P4" t="str">
            <v>CI8570</v>
          </cell>
          <cell r="Q4" t="str">
            <v>CI8580</v>
          </cell>
          <cell r="R4" t="str">
            <v>CI8590</v>
          </cell>
          <cell r="S4" t="str">
            <v>CI8600</v>
          </cell>
          <cell r="T4" t="str">
            <v>CI8610</v>
          </cell>
          <cell r="U4" t="str">
            <v>CI8611</v>
          </cell>
          <cell r="V4" t="str">
            <v>CI8612</v>
          </cell>
          <cell r="W4" t="str">
            <v>CI8613</v>
          </cell>
          <cell r="X4" t="str">
            <v>CI8620</v>
          </cell>
          <cell r="Y4" t="str">
            <v>CI8630</v>
          </cell>
          <cell r="Z4" t="str">
            <v>CI8640</v>
          </cell>
          <cell r="AA4" t="str">
            <v>CI8650</v>
          </cell>
          <cell r="AB4" t="str">
            <v>CI8660</v>
          </cell>
          <cell r="AC4" t="str">
            <v>CI8670</v>
          </cell>
          <cell r="AD4" t="str">
            <v>CI8680</v>
          </cell>
          <cell r="AE4" t="str">
            <v>CI8690</v>
          </cell>
          <cell r="AF4" t="str">
            <v>CI8691</v>
          </cell>
          <cell r="AG4" t="str">
            <v>CI8692</v>
          </cell>
          <cell r="AH4" t="str">
            <v>CI8700</v>
          </cell>
          <cell r="AI4" t="str">
            <v>CI8710</v>
          </cell>
          <cell r="AJ4" t="str">
            <v>CI8720</v>
          </cell>
          <cell r="AK4" t="str">
            <v>CI8730</v>
          </cell>
          <cell r="AL4" t="str">
            <v>CI8740</v>
          </cell>
          <cell r="AM4" t="str">
            <v>CI8750</v>
          </cell>
          <cell r="AN4" t="str">
            <v>CI8760</v>
          </cell>
          <cell r="AO4" t="str">
            <v>CI8770</v>
          </cell>
          <cell r="AP4" t="str">
            <v>CI8780</v>
          </cell>
          <cell r="AQ4" t="str">
            <v>CI8790</v>
          </cell>
          <cell r="AR4" t="str">
            <v>CI8795</v>
          </cell>
          <cell r="AS4" t="str">
            <v>CI8796</v>
          </cell>
          <cell r="AT4" t="str">
            <v>CI8800</v>
          </cell>
          <cell r="AU4" t="str">
            <v>CI8801</v>
          </cell>
          <cell r="AV4" t="str">
            <v>CI8810</v>
          </cell>
          <cell r="AW4" t="str">
            <v>CI8820</v>
          </cell>
          <cell r="AX4" t="str">
            <v>CI8830</v>
          </cell>
          <cell r="AY4" t="str">
            <v>CI8840</v>
          </cell>
          <cell r="AZ4" t="str">
            <v>CI8841</v>
          </cell>
          <cell r="BA4" t="str">
            <v>CI8842</v>
          </cell>
          <cell r="BB4" t="str">
            <v>CI8843</v>
          </cell>
          <cell r="BC4" t="str">
            <v>CI8844</v>
          </cell>
          <cell r="BD4" t="str">
            <v>CI8850</v>
          </cell>
          <cell r="BE4" t="str">
            <v>CI8851</v>
          </cell>
          <cell r="BF4" t="str">
            <v>CI8860</v>
          </cell>
          <cell r="BG4" t="str">
            <v>CI8880</v>
          </cell>
          <cell r="BH4" t="str">
            <v>CI8890</v>
          </cell>
          <cell r="BI4" t="str">
            <v>CI9999</v>
          </cell>
        </row>
        <row r="5">
          <cell r="I5" t="str">
            <v>Выручка от реализации калия</v>
          </cell>
          <cell r="J5" t="str">
            <v>Выручка от реализации товаров / работ /услуг</v>
          </cell>
          <cell r="K5" t="str">
            <v>Себестоимость - Материалы и компоненты</v>
          </cell>
          <cell r="L5" t="str">
            <v>Себестоимость - Топливо и энергия</v>
          </cell>
          <cell r="M5" t="str">
            <v>Себестоимость - Затраты на оплату труда</v>
          </cell>
          <cell r="N5" t="str">
            <v>Себестоимость - Амортизация основных средств</v>
          </cell>
          <cell r="O5" t="str">
            <v>Себестоимость - Амортизация нематериальных активов</v>
          </cell>
          <cell r="P5" t="str">
            <v>Себестоимость - Ремонт и техническое обслуживание</v>
          </cell>
          <cell r="Q5" t="str">
            <v>Себестоимость - Внутренние перевозки между рудниками по железной дороге</v>
          </cell>
          <cell r="R5" t="str">
            <v>Себестоимость - Изменение остатков незавершенного производства готовой продукции и товаров в пути</v>
          </cell>
          <cell r="S5" t="str">
            <v>Себестоимость - Коммунальные расходы</v>
          </cell>
          <cell r="T5" t="str">
            <v>Себестоимость - Прочие расходы</v>
          </cell>
          <cell r="U5" t="str">
            <v>Себестоимость - Локальные счета</v>
          </cell>
          <cell r="V5" t="str">
            <v>Управленческие расходы - Расходы на  работы и услуги социального характера</v>
          </cell>
          <cell r="W5" t="str">
            <v>Себестоимость - Сдача имущества в аренду</v>
          </cell>
          <cell r="X5" t="str">
            <v>Управленческие расходы - Материалы и топливо</v>
          </cell>
          <cell r="Y5" t="str">
            <v>Управленческие расходы - Затраты на оплату труда</v>
          </cell>
          <cell r="Z5" t="str">
            <v>Управленческие расходы - Амортизация основных средств</v>
          </cell>
          <cell r="AA5" t="str">
            <v>Управленческие расходы - Амортизация нематериальных активов</v>
          </cell>
          <cell r="AB5" t="str">
            <v>Управленческие расходы - Ремонты и техническая эксплуатация</v>
          </cell>
          <cell r="AC5" t="str">
            <v>Управленческие расходы - Услуги связи и информационных технологий</v>
          </cell>
          <cell r="AD5" t="str">
            <v>Управленческие расходы - Консультационные, аудиторские и юридические услуги</v>
          </cell>
          <cell r="AE5" t="str">
            <v>Управленческие расходы - Прочие расходы</v>
          </cell>
          <cell r="AF5" t="str">
            <v xml:space="preserve">Прочие доходы и расходы расходы - Содержание непроизводственных объектов, не приносящих доход </v>
          </cell>
          <cell r="AG5" t="str">
            <v>Управленческие расходы - Локальные счета</v>
          </cell>
          <cell r="AH5" t="str">
            <v>Налоги и отчисления, кроме налога на прибыль</v>
          </cell>
          <cell r="AI5" t="str">
            <v>Расходы на продажу - Железнодорожний тариф и аренда вагонов</v>
          </cell>
          <cell r="AJ5" t="str">
            <v>Расходы на продажу - Фрахт</v>
          </cell>
          <cell r="AK5" t="str">
            <v>Расходы на продажу - Услуги порта, перевалка в порту и на борт речных судов</v>
          </cell>
          <cell r="AL5" t="str">
            <v>Расходы на продажу - Содержание и ремонт подвижного состава и жд путей</v>
          </cell>
          <cell r="AM5" t="str">
            <v>Расходы на продажу - Затраты на оплату труда</v>
          </cell>
          <cell r="AN5" t="str">
            <v>Расходы на продажу - Амортизация основных средств</v>
          </cell>
          <cell r="AO5" t="str">
            <v>Расходы на продажу - Амортизация нематериальных активов</v>
          </cell>
          <cell r="AP5" t="str">
            <v>Расходы на продажу - Арендная плата</v>
          </cell>
          <cell r="AQ5" t="str">
            <v>Расходы на продажу - Комиссионное вознаграждение за реализацию продукции</v>
          </cell>
          <cell r="AR5" t="str">
            <v>Расходы на продажу - Перевалка грузов</v>
          </cell>
          <cell r="AS5" t="str">
            <v>Расходы на продажу - Административные расходы трейдеров</v>
          </cell>
          <cell r="AT5" t="str">
            <v>Расходы на продажу - Прочие расходы</v>
          </cell>
          <cell r="AU5" t="str">
            <v>Расходы на продажу - Локальные счета</v>
          </cell>
          <cell r="AV5" t="str">
            <v>Прочие доходы и расходы - Прибыль / Убыток от выбытия основных средств</v>
          </cell>
          <cell r="AW5" t="str">
            <v>Прочие доходы и расходы - Социальные расходы и благотворительность</v>
          </cell>
          <cell r="AX5" t="str">
            <v>Прочие доходы и расходы - Начисление резерва по сомнительной задолженности</v>
          </cell>
          <cell r="AY5" t="str">
            <v>Прочие доходы и расходы - Прочие расходы, нетто</v>
          </cell>
          <cell r="AZ5" t="str">
            <v>Прочие доходы и расходы - Прочие доходы</v>
          </cell>
          <cell r="BA5" t="str">
            <v>Прочие доходы и расходы - Прочие расходы</v>
          </cell>
          <cell r="BB5" t="str">
            <v>Прочие доходы и расходы - Локальные счета</v>
          </cell>
          <cell r="BC5" t="str">
            <v>Прочие доходы и расходы - Расходы по прекращаемым видам деятельности</v>
          </cell>
          <cell r="BD5" t="str">
            <v>Проценты к получению</v>
          </cell>
          <cell r="BE5" t="str">
            <v>Проценты к уплате</v>
          </cell>
          <cell r="BF5" t="str">
            <v>Прочие финансовые доходы</v>
          </cell>
          <cell r="BG5" t="str">
            <v>Прочие финансовые расходы</v>
          </cell>
          <cell r="BH5" t="str">
            <v>Курсовые разницы, нетто</v>
          </cell>
          <cell r="BI5" t="str">
            <v>Без аналитики</v>
          </cell>
        </row>
        <row r="6">
          <cell r="A6" t="str">
            <v>CI0000</v>
          </cell>
          <cell r="C6" t="str">
            <v>Все статьи затрат</v>
          </cell>
          <cell r="D6" t="str">
            <v>All cost items</v>
          </cell>
        </row>
        <row r="7">
          <cell r="A7" t="str">
            <v>CI0010</v>
          </cell>
          <cell r="C7" t="str">
            <v>Выручка от реализации продукции</v>
          </cell>
          <cell r="D7" t="str">
            <v>Revenue from sales of products</v>
          </cell>
        </row>
        <row r="8">
          <cell r="A8" t="str">
            <v>CI0020</v>
          </cell>
          <cell r="B8">
            <v>400101</v>
          </cell>
          <cell r="C8" t="str">
            <v>Выручка до скидки</v>
          </cell>
          <cell r="D8" t="str">
            <v>Sales</v>
          </cell>
        </row>
        <row r="9">
          <cell r="A9" t="str">
            <v>CI0030</v>
          </cell>
          <cell r="B9">
            <v>400102</v>
          </cell>
          <cell r="C9" t="str">
            <v>Скидка, предоставленная контрагенту</v>
          </cell>
          <cell r="D9" t="str">
            <v>Discount</v>
          </cell>
        </row>
        <row r="10">
          <cell r="A10" t="str">
            <v>CI0040</v>
          </cell>
          <cell r="C10" t="str">
            <v>Прочая выручка</v>
          </cell>
          <cell r="D10" t="str">
            <v>Other revenue</v>
          </cell>
        </row>
        <row r="11">
          <cell r="A11" t="str">
            <v>CI0050</v>
          </cell>
          <cell r="C11" t="str">
            <v>Услуги промышленного характера</v>
          </cell>
          <cell r="D11" t="str">
            <v>Industry services</v>
          </cell>
        </row>
        <row r="12">
          <cell r="A12" t="str">
            <v>CI0051</v>
          </cell>
          <cell r="C12" t="str">
            <v>Услуги строительного характера</v>
          </cell>
          <cell r="D12" t="str">
            <v>Construction services</v>
          </cell>
        </row>
        <row r="13">
          <cell r="A13" t="str">
            <v>CI0059</v>
          </cell>
          <cell r="C13" t="str">
            <v>Услуги строительного характера (капитализируемые у покупателя)</v>
          </cell>
          <cell r="D13" t="str">
            <v>Construction services (capitalized by customer)</v>
          </cell>
        </row>
        <row r="14">
          <cell r="A14" t="str">
            <v>CI0052</v>
          </cell>
          <cell r="C14" t="str">
            <v>Проектно-изыскательские работы</v>
          </cell>
          <cell r="D14" t="str">
            <v>Design and development works</v>
          </cell>
        </row>
        <row r="15">
          <cell r="A15" t="str">
            <v>CI0058</v>
          </cell>
          <cell r="C15" t="str">
            <v>Проектно-изыскательские работы (капитализируемые у покупателя)</v>
          </cell>
          <cell r="D15" t="str">
            <v>Design and development works (capitalized by customer)</v>
          </cell>
        </row>
        <row r="16">
          <cell r="A16" t="str">
            <v>CI0053</v>
          </cell>
          <cell r="C16" t="str">
            <v>Научно-изыскательские работы</v>
          </cell>
          <cell r="D16" t="str">
            <v>Research and development works</v>
          </cell>
        </row>
        <row r="17">
          <cell r="A17" t="str">
            <v>CI0054</v>
          </cell>
          <cell r="C17" t="str">
            <v>Научно-техническая продукция</v>
          </cell>
          <cell r="D17" t="str">
            <v>Scientific-Technical Production</v>
          </cell>
        </row>
        <row r="18">
          <cell r="A18" t="str">
            <v>CI0060</v>
          </cell>
          <cell r="C18" t="str">
            <v>Услуги социального характера</v>
          </cell>
          <cell r="D18" t="str">
            <v>Social services</v>
          </cell>
        </row>
        <row r="19">
          <cell r="A19" t="str">
            <v>CI0070</v>
          </cell>
          <cell r="C19" t="str">
            <v>Продажа услуг по сдаче имущества в аренду</v>
          </cell>
          <cell r="D19" t="str">
            <v>Sale of property lease services</v>
          </cell>
        </row>
        <row r="20">
          <cell r="A20" t="str">
            <v>CI0080</v>
          </cell>
          <cell r="B20">
            <v>400301</v>
          </cell>
          <cell r="C20" t="str">
            <v>Прочие работы и услуги</v>
          </cell>
          <cell r="D20" t="str">
            <v>Other revenue</v>
          </cell>
        </row>
        <row r="21">
          <cell r="A21" t="str">
            <v>CI0090</v>
          </cell>
          <cell r="C21" t="str">
            <v>Продажа ТМЦ</v>
          </cell>
          <cell r="D21" t="str">
            <v>Other revenue from sale of materials</v>
          </cell>
        </row>
        <row r="22">
          <cell r="A22" t="str">
            <v>CI0091</v>
          </cell>
          <cell r="C22" t="str">
            <v>Продажа ТМЦ (капитализируемые у покупателя)</v>
          </cell>
          <cell r="D22" t="str">
            <v>Other revenue from sale of materials (capitalized by customer)</v>
          </cell>
        </row>
        <row r="23">
          <cell r="A23" t="str">
            <v>CI0100</v>
          </cell>
          <cell r="C23" t="str">
            <v>Торгово-закупочная деятельность</v>
          </cell>
          <cell r="D23" t="str">
            <v>Procurement activity</v>
          </cell>
        </row>
        <row r="24">
          <cell r="A24" t="str">
            <v>CI0101</v>
          </cell>
          <cell r="C24" t="str">
            <v>Торгово-закупочная деятельность (капитализируемые у покупателя)</v>
          </cell>
          <cell r="D24" t="str">
            <v>Procurement activity (capitalized by customer)</v>
          </cell>
        </row>
        <row r="25">
          <cell r="A25" t="str">
            <v>CI0110</v>
          </cell>
          <cell r="C25" t="str">
            <v>Материалы и компоненты</v>
          </cell>
          <cell r="D25" t="str">
            <v>Materials and components used</v>
          </cell>
        </row>
        <row r="26">
          <cell r="A26" t="str">
            <v>CI0120</v>
          </cell>
          <cell r="C26" t="str">
            <v>Собственная продукция для перепродажи</v>
          </cell>
          <cell r="D26" t="str">
            <v>Resale of KCl</v>
          </cell>
        </row>
        <row r="27">
          <cell r="A27" t="str">
            <v>CI0130</v>
          </cell>
          <cell r="B27">
            <v>410011</v>
          </cell>
          <cell r="C27" t="str">
            <v>Нормируемые материалы</v>
          </cell>
          <cell r="D27" t="str">
            <v>Normalized materials</v>
          </cell>
        </row>
        <row r="28">
          <cell r="A28" t="str">
            <v>CI0140</v>
          </cell>
          <cell r="C28" t="str">
            <v>Ненормируемые материалы</v>
          </cell>
          <cell r="D28" t="str">
            <v>Non-normalized materials</v>
          </cell>
        </row>
        <row r="29">
          <cell r="A29" t="str">
            <v>CI0150</v>
          </cell>
          <cell r="C29" t="str">
            <v>Покупные товары</v>
          </cell>
          <cell r="D29" t="str">
            <v>Other goods for resale</v>
          </cell>
        </row>
        <row r="30">
          <cell r="A30" t="str">
            <v>CI0160</v>
          </cell>
          <cell r="C30" t="str">
            <v>Топливо и энергия</v>
          </cell>
          <cell r="D30" t="str">
            <v>Fuel and energy</v>
          </cell>
        </row>
        <row r="31">
          <cell r="A31" t="str">
            <v>CI0170</v>
          </cell>
          <cell r="B31">
            <v>410034</v>
          </cell>
          <cell r="C31" t="str">
            <v xml:space="preserve">Электроэнергия </v>
          </cell>
          <cell r="D31" t="str">
            <v>Electricity</v>
          </cell>
        </row>
        <row r="32">
          <cell r="A32" t="str">
            <v>CI0180</v>
          </cell>
          <cell r="B32">
            <v>410032</v>
          </cell>
          <cell r="C32" t="str">
            <v>Газ</v>
          </cell>
          <cell r="D32" t="str">
            <v>Gaz</v>
          </cell>
        </row>
        <row r="33">
          <cell r="A33" t="str">
            <v>CI0190</v>
          </cell>
          <cell r="B33">
            <v>410033</v>
          </cell>
          <cell r="C33" t="str">
            <v xml:space="preserve">Теплоэнергия </v>
          </cell>
          <cell r="D33" t="str">
            <v>Heat</v>
          </cell>
        </row>
        <row r="34">
          <cell r="A34" t="str">
            <v>CI0200</v>
          </cell>
          <cell r="B34">
            <v>410031</v>
          </cell>
          <cell r="C34" t="str">
            <v>Мазут</v>
          </cell>
          <cell r="D34" t="str">
            <v>Masut</v>
          </cell>
        </row>
        <row r="35">
          <cell r="A35" t="str">
            <v>CI0210</v>
          </cell>
          <cell r="B35">
            <v>410035</v>
          </cell>
          <cell r="C35" t="str">
            <v>Вода</v>
          </cell>
          <cell r="D35" t="str">
            <v>Water</v>
          </cell>
        </row>
        <row r="36">
          <cell r="A36" t="str">
            <v>CI0220</v>
          </cell>
          <cell r="B36">
            <v>410100</v>
          </cell>
          <cell r="C36" t="str">
            <v>Стоки</v>
          </cell>
          <cell r="D36" t="str">
            <v>Utilities</v>
          </cell>
        </row>
        <row r="37">
          <cell r="A37" t="str">
            <v>CI0230</v>
          </cell>
          <cell r="C37" t="str">
            <v>Затраты на оплату труда</v>
          </cell>
          <cell r="D37" t="str">
            <v>Employee benefits</v>
          </cell>
        </row>
        <row r="38">
          <cell r="A38" t="str">
            <v>CI0240</v>
          </cell>
          <cell r="C38" t="str">
            <v>Зарплата, премии и прочие компенсационные выплаты</v>
          </cell>
          <cell r="D38" t="str">
            <v>Wages, salaries, bonuses and other compensations</v>
          </cell>
        </row>
        <row r="39">
          <cell r="A39" t="str">
            <v>CI0250</v>
          </cell>
          <cell r="B39">
            <v>410041</v>
          </cell>
          <cell r="C39" t="str">
            <v>Фонд оплаты труда</v>
          </cell>
          <cell r="D39" t="str">
            <v>Salary</v>
          </cell>
        </row>
        <row r="40">
          <cell r="A40" t="str">
            <v>CI0260</v>
          </cell>
          <cell r="B40">
            <v>410044</v>
          </cell>
          <cell r="C40" t="str">
            <v>Резервы на оплату труда</v>
          </cell>
          <cell r="D40" t="str">
            <v>Provisions for salary</v>
          </cell>
        </row>
        <row r="41">
          <cell r="A41" t="str">
            <v>CI0270</v>
          </cell>
          <cell r="C41" t="str">
            <v>Страховые взносы во внебюджетные фонды</v>
          </cell>
          <cell r="D41" t="str">
            <v>Contribution to social funds</v>
          </cell>
        </row>
        <row r="42">
          <cell r="A42" t="str">
            <v>CI0280</v>
          </cell>
          <cell r="B42">
            <v>410042</v>
          </cell>
          <cell r="C42" t="str">
            <v>Страховые взносы</v>
          </cell>
          <cell r="D42" t="str">
            <v>Salary related taxes</v>
          </cell>
        </row>
        <row r="43">
          <cell r="A43" t="str">
            <v>CI0290</v>
          </cell>
          <cell r="B43">
            <v>410045</v>
          </cell>
          <cell r="C43" t="str">
            <v>Резервы на страховые взносы</v>
          </cell>
          <cell r="D43" t="str">
            <v>Insurance provisions</v>
          </cell>
        </row>
        <row r="44">
          <cell r="A44" t="str">
            <v>CI0300</v>
          </cell>
          <cell r="B44">
            <v>410043</v>
          </cell>
          <cell r="C44" t="str">
            <v>Обязат.страхов.от несчастных случаев</v>
          </cell>
          <cell r="D44" t="str">
            <v>Obligatory insurance from accidents</v>
          </cell>
        </row>
        <row r="45">
          <cell r="A45" t="str">
            <v>CI0310</v>
          </cell>
          <cell r="C45" t="str">
            <v>Резервы на обязат.страхов.от несчастных случаев</v>
          </cell>
          <cell r="D45" t="str">
            <v>Obligatory insurance from accidents on provisions</v>
          </cell>
        </row>
        <row r="46">
          <cell r="A46" t="str">
            <v>CI0320</v>
          </cell>
          <cell r="C46" t="str">
            <v>Обязательства по пенсионным выплатам</v>
          </cell>
          <cell r="D46" t="str">
            <v>Post-employment benefits</v>
          </cell>
        </row>
        <row r="47">
          <cell r="A47" t="str">
            <v>CI0330</v>
          </cell>
          <cell r="C47" t="str">
            <v>Амортизация</v>
          </cell>
          <cell r="D47" t="str">
            <v>Depreciation and amortization</v>
          </cell>
        </row>
        <row r="48">
          <cell r="A48" t="str">
            <v>CI0340</v>
          </cell>
          <cell r="C48" t="str">
            <v>Амортизация подвижного состава и жд путей</v>
          </cell>
          <cell r="D48" t="str">
            <v>Depreciation of railway assets</v>
          </cell>
        </row>
        <row r="49">
          <cell r="A49" t="str">
            <v>CI0350</v>
          </cell>
          <cell r="B49">
            <v>410050</v>
          </cell>
          <cell r="C49" t="str">
            <v>Амортизация основных средств</v>
          </cell>
          <cell r="D49" t="str">
            <v>Depreciation of fixed assets</v>
          </cell>
        </row>
        <row r="50">
          <cell r="A50" t="str">
            <v>CI0360</v>
          </cell>
          <cell r="B50">
            <v>410060</v>
          </cell>
          <cell r="C50" t="str">
            <v>Амортизация нематериальных активов</v>
          </cell>
          <cell r="D50" t="str">
            <v>Amortisation of intangible assets</v>
          </cell>
        </row>
        <row r="51">
          <cell r="A51" t="str">
            <v>CI0370</v>
          </cell>
          <cell r="C51" t="str">
            <v>Ремонт и техническая эксплуатация</v>
          </cell>
          <cell r="D51" t="str">
            <v>Repairs and maintenance</v>
          </cell>
        </row>
        <row r="52">
          <cell r="A52" t="str">
            <v>CI0380</v>
          </cell>
          <cell r="B52">
            <v>410111</v>
          </cell>
          <cell r="C52" t="str">
            <v>Капитальный ремонт</v>
          </cell>
          <cell r="D52" t="str">
            <v>Capital repairs</v>
          </cell>
        </row>
        <row r="53">
          <cell r="A53" t="str">
            <v>CI0390</v>
          </cell>
          <cell r="C53" t="str">
            <v>Капитальный ремонт зданий и сооружений</v>
          </cell>
          <cell r="D53" t="str">
            <v>Capital repair of buildings</v>
          </cell>
        </row>
        <row r="54">
          <cell r="A54" t="str">
            <v>CI0391</v>
          </cell>
          <cell r="C54" t="str">
            <v>Капитальный ремонт зданий и сооружений (капитализируемые у покупателя)</v>
          </cell>
          <cell r="D54" t="str">
            <v>Capital repair of buildings (capitalized by customer)</v>
          </cell>
        </row>
        <row r="55">
          <cell r="A55" t="str">
            <v>CI0400</v>
          </cell>
          <cell r="C55" t="str">
            <v>Капитальный ремонт оборудования</v>
          </cell>
          <cell r="D55" t="str">
            <v>Capital repair of equipment</v>
          </cell>
        </row>
        <row r="56">
          <cell r="A56" t="str">
            <v>CI0401</v>
          </cell>
          <cell r="C56" t="str">
            <v>Капитальный ремонт оборудования (капитализируемые у покупателя)</v>
          </cell>
          <cell r="D56" t="str">
            <v>Capital repair of equipment (capitalized by customer)</v>
          </cell>
        </row>
        <row r="57">
          <cell r="A57" t="str">
            <v>CI0410</v>
          </cell>
          <cell r="B57">
            <v>410112</v>
          </cell>
          <cell r="C57" t="str">
            <v>Текущий ремонт</v>
          </cell>
          <cell r="D57" t="str">
            <v>Current repairs</v>
          </cell>
        </row>
        <row r="58">
          <cell r="A58" t="str">
            <v>CI0420</v>
          </cell>
          <cell r="C58" t="str">
            <v>Текущий ремонт зданий и сооружений</v>
          </cell>
          <cell r="D58" t="str">
            <v>Current repair of buildings</v>
          </cell>
        </row>
        <row r="59">
          <cell r="A59" t="str">
            <v>CI0430</v>
          </cell>
          <cell r="C59" t="str">
            <v>Текущий ремонт оборудования</v>
          </cell>
          <cell r="D59" t="str">
            <v>Current repair of equipment</v>
          </cell>
        </row>
        <row r="60">
          <cell r="A60" t="str">
            <v>CI0440</v>
          </cell>
          <cell r="B60">
            <v>410113</v>
          </cell>
          <cell r="C60" t="str">
            <v>Техническая эксплуатация</v>
          </cell>
          <cell r="D60" t="str">
            <v>Maintenance expenses</v>
          </cell>
        </row>
        <row r="61">
          <cell r="A61" t="str">
            <v>CI0450</v>
          </cell>
          <cell r="C61" t="str">
            <v>Эксплуатация зданий и сооружений</v>
          </cell>
          <cell r="D61" t="str">
            <v>Maintenance of structure, buildings and inventory</v>
          </cell>
        </row>
        <row r="62">
          <cell r="A62" t="str">
            <v>CI0460</v>
          </cell>
          <cell r="C62" t="str">
            <v>Эксплуатация  оборудования</v>
          </cell>
          <cell r="D62" t="str">
            <v>Maintenance of equipment</v>
          </cell>
        </row>
        <row r="63">
          <cell r="A63" t="str">
            <v>CI0470</v>
          </cell>
          <cell r="C63" t="str">
            <v>Содержание и ремонт подвижного состава и жд путей</v>
          </cell>
          <cell r="D63" t="str">
            <v>Transport repairs and maintenance</v>
          </cell>
        </row>
        <row r="64">
          <cell r="A64" t="str">
            <v>CI0480</v>
          </cell>
          <cell r="B64" t="str">
            <v>440082
410115</v>
          </cell>
          <cell r="C64" t="str">
            <v>Содержание и ремонт подвижного состава</v>
          </cell>
          <cell r="D64" t="str">
            <v>Transport repairs and maintenance</v>
          </cell>
        </row>
        <row r="65">
          <cell r="A65" t="str">
            <v>CI0490</v>
          </cell>
          <cell r="B65">
            <v>440083</v>
          </cell>
          <cell r="C65" t="str">
            <v>Содержание и ремонт жд путей</v>
          </cell>
          <cell r="D65" t="str">
            <v>Transport grids repairs and maintenance</v>
          </cell>
        </row>
        <row r="66">
          <cell r="A66" t="str">
            <v>CI0500</v>
          </cell>
          <cell r="C66" t="str">
            <v>Транспортные услуги</v>
          </cell>
          <cell r="D66" t="str">
            <v>Transportation services</v>
          </cell>
        </row>
        <row r="67">
          <cell r="A67" t="str">
            <v>CI0510</v>
          </cell>
          <cell r="B67">
            <v>440010</v>
          </cell>
          <cell r="C67" t="str">
            <v>Фрахт</v>
          </cell>
          <cell r="D67" t="str">
            <v xml:space="preserve">Freight </v>
          </cell>
        </row>
        <row r="68">
          <cell r="A68" t="str">
            <v>CI0511</v>
          </cell>
          <cell r="C68" t="str">
            <v>Речной фрахт</v>
          </cell>
          <cell r="D68" t="str">
            <v>River freight</v>
          </cell>
        </row>
        <row r="69">
          <cell r="A69" t="str">
            <v>CI0512</v>
          </cell>
          <cell r="C69" t="str">
            <v>Морской фрахт</v>
          </cell>
          <cell r="D69" t="str">
            <v>Sea freight</v>
          </cell>
        </row>
        <row r="70">
          <cell r="A70" t="str">
            <v>CI0520</v>
          </cell>
          <cell r="C70" t="str">
            <v>Услуги по перевалке</v>
          </cell>
          <cell r="D70" t="str">
            <v>Trans-shipment expenses</v>
          </cell>
        </row>
        <row r="71">
          <cell r="A71" t="str">
            <v>CI0540</v>
          </cell>
          <cell r="B71">
            <v>410091</v>
          </cell>
          <cell r="C71" t="str">
            <v>Порожний и груженый тариф на внутренний рынок</v>
          </cell>
          <cell r="D71" t="str">
            <v>Empty and loaded tariff - domestic</v>
          </cell>
        </row>
        <row r="72">
          <cell r="A72" t="str">
            <v>CI0550</v>
          </cell>
          <cell r="B72">
            <v>440030</v>
          </cell>
          <cell r="C72" t="str">
            <v>Порожний и груженый тариф на экспорт</v>
          </cell>
          <cell r="D72" t="str">
            <v>Empty and loaded tariff - export</v>
          </cell>
        </row>
        <row r="73">
          <cell r="A73" t="str">
            <v>CI0551</v>
          </cell>
          <cell r="C73" t="str">
            <v>Порожний и груженый тариф прочий</v>
          </cell>
          <cell r="D73" t="str">
            <v>Empty and loaded tariff - other</v>
          </cell>
        </row>
        <row r="74">
          <cell r="A74" t="str">
            <v>CI0560</v>
          </cell>
          <cell r="C74" t="str">
            <v>Перевалка грузов</v>
          </cell>
          <cell r="D74" t="str">
            <v>Transhipment of goods</v>
          </cell>
        </row>
        <row r="75">
          <cell r="A75" t="str">
            <v>CI0561</v>
          </cell>
          <cell r="C75" t="str">
            <v>Перевалка прочая</v>
          </cell>
          <cell r="D75" t="str">
            <v>Transhipment - other</v>
          </cell>
        </row>
        <row r="76">
          <cell r="A76" t="str">
            <v>CI0570</v>
          </cell>
          <cell r="B76" t="str">
            <v>410093
440152</v>
          </cell>
          <cell r="C76" t="str">
            <v>Маневровые</v>
          </cell>
          <cell r="D76" t="str">
            <v>Manoeuvre expenses</v>
          </cell>
        </row>
        <row r="77">
          <cell r="A77" t="str">
            <v>CI0580</v>
          </cell>
          <cell r="B77">
            <v>440142</v>
          </cell>
          <cell r="C77" t="str">
            <v>Предоставление и аренда вагонов</v>
          </cell>
          <cell r="D77" t="str">
            <v>Rent of wagons</v>
          </cell>
        </row>
        <row r="78">
          <cell r="A78" t="str">
            <v>CI0590</v>
          </cell>
          <cell r="C78" t="str">
            <v>Автотранспортные перевозки руды, галита и калия</v>
          </cell>
          <cell r="D78" t="str">
            <v>Ore and halite rock salt transportation</v>
          </cell>
        </row>
        <row r="79">
          <cell r="A79" t="str">
            <v>CI0600</v>
          </cell>
          <cell r="C79" t="str">
            <v>Прочие автотранспортные услуги</v>
          </cell>
          <cell r="D79" t="str">
            <v>Other road transportation sevices</v>
          </cell>
        </row>
        <row r="80">
          <cell r="A80" t="str">
            <v>CI0610</v>
          </cell>
          <cell r="C80" t="str">
            <v>Услуги связи и информационных технологий</v>
          </cell>
          <cell r="D80" t="str">
            <v>Communication and information system services</v>
          </cell>
        </row>
        <row r="81">
          <cell r="A81" t="str">
            <v>CI0620</v>
          </cell>
          <cell r="B81">
            <v>420101</v>
          </cell>
          <cell r="C81" t="str">
            <v xml:space="preserve">Приобретение программных продуктов </v>
          </cell>
          <cell r="D81" t="str">
            <v>Purchases of Software</v>
          </cell>
        </row>
        <row r="82">
          <cell r="A82" t="str">
            <v>CI0630</v>
          </cell>
          <cell r="B82">
            <v>420104</v>
          </cell>
          <cell r="C82" t="str">
            <v>Сервисное обслуживание программных продуктов</v>
          </cell>
          <cell r="D82" t="str">
            <v>Expenses on service of software</v>
          </cell>
        </row>
        <row r="83">
          <cell r="A83" t="str">
            <v>CI0640</v>
          </cell>
          <cell r="B83">
            <v>420105</v>
          </cell>
          <cell r="C83" t="str">
            <v>Связь</v>
          </cell>
          <cell r="D83" t="str">
            <v>Connection services</v>
          </cell>
        </row>
        <row r="84">
          <cell r="A84" t="str">
            <v>CI0650</v>
          </cell>
          <cell r="B84">
            <v>420106</v>
          </cell>
          <cell r="C84" t="str">
            <v>Информационные услуги</v>
          </cell>
          <cell r="D84" t="str">
            <v>Information services</v>
          </cell>
        </row>
        <row r="85">
          <cell r="A85" t="str">
            <v>CI0660</v>
          </cell>
          <cell r="C85" t="str">
            <v>Консультационные, аудиторские и юридические услуги</v>
          </cell>
          <cell r="D85" t="str">
            <v>Consulting, audit and legal services</v>
          </cell>
        </row>
        <row r="86">
          <cell r="A86" t="str">
            <v>CI0670</v>
          </cell>
          <cell r="C86" t="str">
            <v>Консультационные услуги</v>
          </cell>
          <cell r="D86" t="str">
            <v>Consulting</v>
          </cell>
        </row>
        <row r="87">
          <cell r="A87" t="str">
            <v>CI0680</v>
          </cell>
          <cell r="B87">
            <v>420060</v>
          </cell>
          <cell r="C87" t="str">
            <v>Аудиторские услуги</v>
          </cell>
          <cell r="D87" t="str">
            <v>Audit</v>
          </cell>
        </row>
        <row r="88">
          <cell r="A88" t="str">
            <v>CI0690</v>
          </cell>
          <cell r="C88" t="str">
            <v>Юридические услуги</v>
          </cell>
          <cell r="D88" t="str">
            <v>Legal and notarial services</v>
          </cell>
        </row>
        <row r="89">
          <cell r="A89" t="str">
            <v>CI0700</v>
          </cell>
          <cell r="C89" t="str">
            <v>Патентная пошлина по авторскому вознаграждению</v>
          </cell>
          <cell r="D89" t="str">
            <v>Patent fees</v>
          </cell>
        </row>
        <row r="90">
          <cell r="A90" t="str">
            <v>CI0710</v>
          </cell>
          <cell r="C90" t="str">
            <v>Лицензии</v>
          </cell>
          <cell r="D90" t="str">
            <v>Acquisition of licenses</v>
          </cell>
        </row>
        <row r="91">
          <cell r="A91" t="str">
            <v>CI0720</v>
          </cell>
          <cell r="C91" t="str">
            <v>Прибыль / Убыток от выбытия активов</v>
          </cell>
          <cell r="D91" t="str">
            <v>(Gain)/loss on disposals of assets</v>
          </cell>
        </row>
        <row r="92">
          <cell r="A92" t="str">
            <v>CI0721</v>
          </cell>
          <cell r="C92" t="str">
            <v>Прибыль / Убыток от выбытия ОС и НЗС</v>
          </cell>
          <cell r="D92" t="str">
            <v>Profit/Loss from sale of FA and CIP</v>
          </cell>
        </row>
        <row r="93">
          <cell r="A93" t="str">
            <v>CI0730</v>
          </cell>
          <cell r="C93" t="str">
            <v>Доходы от реализации ОС и НЗС</v>
          </cell>
          <cell r="D93" t="str">
            <v>Income from sale of FA and CIP</v>
          </cell>
        </row>
        <row r="94">
          <cell r="A94" t="str">
            <v>CI0731</v>
          </cell>
          <cell r="C94" t="str">
            <v>Доходы от реализации ОС и НЗС (капитализируемые у покупателя)</v>
          </cell>
          <cell r="D94" t="str">
            <v>Income from sale of FA and CIP (capitalized by customer)</v>
          </cell>
        </row>
        <row r="95">
          <cell r="A95" t="str">
            <v>CI0750</v>
          </cell>
          <cell r="C95" t="str">
            <v>Расходы от реализации ОС и НЗС</v>
          </cell>
          <cell r="D95" t="str">
            <v>Loss from sale of FA and CIP</v>
          </cell>
        </row>
        <row r="96">
          <cell r="A96" t="str">
            <v>CI0751</v>
          </cell>
          <cell r="C96" t="str">
            <v>Расходы от списания ОС/НЗС (остаточная ст-ть)</v>
          </cell>
          <cell r="D96" t="str">
            <v>Loss from other disposal of FA and CIP</v>
          </cell>
        </row>
        <row r="97">
          <cell r="A97" t="str">
            <v>CI0760</v>
          </cell>
          <cell r="C97" t="str">
            <v>Прочие расходы от выбытия ОС и НЗС, связанные с ликвидацией, демонтажем</v>
          </cell>
          <cell r="D97" t="str">
            <v>Loss from disposal of CIP</v>
          </cell>
        </row>
        <row r="98">
          <cell r="A98" t="str">
            <v>CI0739</v>
          </cell>
          <cell r="C98" t="str">
            <v>Прибыль / Убыток от выбытия ТМЦ</v>
          </cell>
        </row>
        <row r="99">
          <cell r="A99" t="str">
            <v>CI0740</v>
          </cell>
          <cell r="C99" t="str">
            <v>Доходы от реализации ТМЦ</v>
          </cell>
          <cell r="D99" t="str">
            <v>Other operating income from sales of inventory</v>
          </cell>
        </row>
        <row r="100">
          <cell r="A100" t="str">
            <v>CI0741</v>
          </cell>
          <cell r="C100" t="str">
            <v>Доходы от реализации ТМЦ  (капитализируемые у покупателя)</v>
          </cell>
          <cell r="D100" t="str">
            <v>Other operating income from sales of inventory (capitalized by customer)</v>
          </cell>
        </row>
        <row r="101">
          <cell r="A101" t="str">
            <v>CI0770</v>
          </cell>
          <cell r="C101" t="str">
            <v>Расходы от реализации ТМЦ</v>
          </cell>
          <cell r="D101" t="str">
            <v>Loss from disposal of inventory</v>
          </cell>
        </row>
        <row r="102">
          <cell r="A102" t="str">
            <v>CI1710</v>
          </cell>
          <cell r="C102" t="str">
            <v>Прибыль / Убыток от выбытия НМА</v>
          </cell>
          <cell r="D102" t="str">
            <v>The financial result from disposal of intangible assets</v>
          </cell>
        </row>
        <row r="103">
          <cell r="A103" t="str">
            <v>CI1711</v>
          </cell>
          <cell r="C103" t="str">
            <v>Доход от выбытия НМА</v>
          </cell>
          <cell r="D103" t="str">
            <v>Income from disposal of intangible assets</v>
          </cell>
        </row>
        <row r="104">
          <cell r="A104" t="str">
            <v>CI1713</v>
          </cell>
          <cell r="C104" t="str">
            <v>Доход от выбытия НМА  (капитализируемые у покупателя)</v>
          </cell>
          <cell r="D104" t="str">
            <v>Income from disposal of intangible assets (capitalized by customer)</v>
          </cell>
        </row>
        <row r="105">
          <cell r="A105" t="str">
            <v>CI1712</v>
          </cell>
          <cell r="C105" t="str">
            <v>Расход от выбытия НМА</v>
          </cell>
          <cell r="D105" t="str">
            <v>Expence from disposal of intangible assets</v>
          </cell>
        </row>
        <row r="106">
          <cell r="A106" t="str">
            <v>CI1720</v>
          </cell>
          <cell r="C106" t="str">
            <v>Прибыль / Убыток от продажи прочей продукции и услуг</v>
          </cell>
          <cell r="D106" t="str">
            <v>Result from sales of goods and services</v>
          </cell>
        </row>
        <row r="107">
          <cell r="A107" t="str">
            <v>CI1721</v>
          </cell>
          <cell r="C107" t="str">
            <v>Прибыль от продажи прочей продукции и услуг</v>
          </cell>
          <cell r="D107" t="str">
            <v>Profit from sales of other goods and services</v>
          </cell>
        </row>
        <row r="108">
          <cell r="A108" t="str">
            <v>CI1722</v>
          </cell>
          <cell r="C108" t="str">
            <v>Убыток от продажи прочей продукции и услуг</v>
          </cell>
          <cell r="D108" t="str">
            <v>Loss from sales of other goods and services</v>
          </cell>
        </row>
        <row r="109">
          <cell r="A109" t="str">
            <v>CI0780</v>
          </cell>
          <cell r="C109" t="str">
            <v>Прочие доходы, связанные с операциями по имуществу</v>
          </cell>
          <cell r="D109" t="str">
            <v>Income related to transactions with FA</v>
          </cell>
        </row>
        <row r="110">
          <cell r="A110" t="str">
            <v>CI0781</v>
          </cell>
          <cell r="C110" t="str">
            <v>Прочие расходы, связанные с операциями по имуществу</v>
          </cell>
          <cell r="D110" t="str">
            <v>Expenses related to transactions with FA</v>
          </cell>
        </row>
        <row r="111">
          <cell r="A111" t="str">
            <v>CI0790</v>
          </cell>
          <cell r="C111" t="str">
            <v>Маржа по основным средствам и НЗС, построенным строительными ДЗО</v>
          </cell>
          <cell r="D111" t="str">
            <v>Accumulated margin for FA, built by i/c companies</v>
          </cell>
        </row>
        <row r="112">
          <cell r="A112" t="str">
            <v>CI0800</v>
          </cell>
          <cell r="C112" t="str">
            <v>Социальные расходы и благотворительность</v>
          </cell>
          <cell r="D112" t="str">
            <v>Social cost and charity</v>
          </cell>
        </row>
        <row r="113">
          <cell r="A113" t="str">
            <v>CI0810</v>
          </cell>
          <cell r="C113" t="str">
            <v>Благотворительность</v>
          </cell>
          <cell r="D113" t="str">
            <v>Philanthropy</v>
          </cell>
        </row>
        <row r="114">
          <cell r="A114" t="str">
            <v>CI0820</v>
          </cell>
          <cell r="C114" t="str">
            <v>Социальные расходы</v>
          </cell>
          <cell r="D114" t="str">
            <v>Social spending</v>
          </cell>
        </row>
        <row r="115">
          <cell r="A115" t="str">
            <v>CI0830</v>
          </cell>
          <cell r="C115" t="str">
            <v>Отчисления профкому</v>
          </cell>
          <cell r="D115" t="str">
            <v>Transfer of trade union</v>
          </cell>
        </row>
        <row r="116">
          <cell r="A116" t="str">
            <v>CI0840</v>
          </cell>
          <cell r="C116" t="str">
            <v>Приобретение лечебных путевок</v>
          </cell>
          <cell r="D116" t="str">
            <v>Acquisition of medical passes</v>
          </cell>
        </row>
        <row r="117">
          <cell r="A117" t="str">
            <v>CI0850</v>
          </cell>
          <cell r="C117" t="str">
            <v>Корпоративные мероприятия</v>
          </cell>
          <cell r="D117" t="str">
            <v>Company day</v>
          </cell>
        </row>
        <row r="118">
          <cell r="A118" t="str">
            <v>CI0860</v>
          </cell>
          <cell r="C118" t="str">
            <v>Денежные выплаты и компенсации</v>
          </cell>
          <cell r="D118" t="str">
            <v>Payments of cash</v>
          </cell>
        </row>
        <row r="119">
          <cell r="A119" t="str">
            <v>CI0870</v>
          </cell>
          <cell r="C119" t="str">
            <v>Резервы</v>
          </cell>
          <cell r="D119" t="str">
            <v>Provisions</v>
          </cell>
        </row>
        <row r="120">
          <cell r="A120" t="str">
            <v>CI0880</v>
          </cell>
          <cell r="C120" t="str">
            <v>Ликвидация последствий аварий - резерв</v>
          </cell>
          <cell r="D120" t="str">
            <v>Provision for liquidation of accidents</v>
          </cell>
        </row>
        <row r="121">
          <cell r="A121" t="str">
            <v>CI0881</v>
          </cell>
          <cell r="C121" t="str">
            <v>Резерв по восстановлению земель</v>
          </cell>
          <cell r="D121" t="str">
            <v>Provision for earth replacement</v>
          </cell>
        </row>
        <row r="122">
          <cell r="A122" t="str">
            <v>CI0890</v>
          </cell>
          <cell r="C122" t="str">
            <v>Начисление резерва по сомнительной задолженности - торговая, нетто</v>
          </cell>
          <cell r="D122" t="str">
            <v>Accrual of bad debt provision - trade receivables</v>
          </cell>
        </row>
        <row r="123">
          <cell r="A123" t="str">
            <v>CI0895</v>
          </cell>
          <cell r="C123" t="str">
            <v>Начисление резерва по сомнительной задолженности - авансы выданные, нетто</v>
          </cell>
          <cell r="D123" t="str">
            <v>Accrual of bad debt provision - advances receivables</v>
          </cell>
        </row>
        <row r="124">
          <cell r="A124" t="str">
            <v>CI0900</v>
          </cell>
          <cell r="C124" t="str">
            <v>Начисление резерва по сомнительной задолженности - прочая, нетто</v>
          </cell>
          <cell r="D124" t="str">
            <v>Accrual of bad debt provision - other receivables</v>
          </cell>
        </row>
        <row r="125">
          <cell r="A125" t="str">
            <v>CI0910</v>
          </cell>
          <cell r="C125" t="str">
            <v>Резерв ГД</v>
          </cell>
          <cell r="D125" t="str">
            <v>Accrual for CEO</v>
          </cell>
        </row>
        <row r="126">
          <cell r="A126" t="str">
            <v>CI0911</v>
          </cell>
          <cell r="C126" t="str">
            <v>Изменение резерва в результате прошествия времени</v>
          </cell>
          <cell r="D126" t="str">
            <v>Change in provision as a result of passage of time</v>
          </cell>
        </row>
        <row r="127">
          <cell r="A127" t="str">
            <v>CI0920</v>
          </cell>
          <cell r="C127" t="str">
            <v>Субподряды</v>
          </cell>
          <cell r="D127" t="str">
            <v>Subcontracts</v>
          </cell>
        </row>
        <row r="128">
          <cell r="A128" t="str">
            <v>CI0930</v>
          </cell>
          <cell r="C128" t="str">
            <v>[Субподряды] - Эксплуатация оборудования</v>
          </cell>
          <cell r="D128" t="str">
            <v>[Subcontracting] - Operation of equipment</v>
          </cell>
        </row>
        <row r="129">
          <cell r="A129" t="str">
            <v>CI0940</v>
          </cell>
          <cell r="C129" t="str">
            <v>[Субподряды] - Текущий ремонт оборудования</v>
          </cell>
          <cell r="D129" t="str">
            <v>[Subcontracting] - Maintenance of equipment</v>
          </cell>
        </row>
        <row r="130">
          <cell r="A130" t="str">
            <v>CI0950</v>
          </cell>
          <cell r="C130" t="str">
            <v>[Субподряды] - Текущий ремонт зданий и сооружений</v>
          </cell>
          <cell r="D130" t="str">
            <v xml:space="preserve">[Subcontracting] - Maintenance of buildings </v>
          </cell>
        </row>
        <row r="131">
          <cell r="A131" t="str">
            <v>CI0960</v>
          </cell>
          <cell r="C131" t="str">
            <v>[Субподряды] - Капитальный ремонт оборудования</v>
          </cell>
          <cell r="D131" t="str">
            <v>[Subcontracting] - Overhaul of equipment</v>
          </cell>
        </row>
        <row r="132">
          <cell r="A132" t="str">
            <v>CI0970</v>
          </cell>
          <cell r="C132" t="str">
            <v>[Субподряды] - Капитальный ремонт зданий и сооружений</v>
          </cell>
          <cell r="D132" t="str">
            <v>[Subcontracting] - Overhaul of buildings</v>
          </cell>
        </row>
        <row r="133">
          <cell r="A133" t="str">
            <v>CI0980</v>
          </cell>
          <cell r="C133" t="str">
            <v>[Субподряды] - Капитальное строительство</v>
          </cell>
          <cell r="D133" t="str">
            <v>[Subcontracting] - Capital construction</v>
          </cell>
        </row>
        <row r="134">
          <cell r="A134" t="str">
            <v>CI0990</v>
          </cell>
          <cell r="C134" t="str">
            <v>[Субподряды] - Монтаж оборудования</v>
          </cell>
          <cell r="D134" t="str">
            <v>[Subcontracting] - Installation of equipment</v>
          </cell>
        </row>
        <row r="135">
          <cell r="A135" t="str">
            <v>CI1000</v>
          </cell>
          <cell r="C135" t="str">
            <v>[Субподряды] - Модернизация оборудования</v>
          </cell>
          <cell r="D135" t="str">
            <v>[Subcontracting] - Hardware upgrades</v>
          </cell>
        </row>
        <row r="136">
          <cell r="A136" t="str">
            <v>CI1010</v>
          </cell>
          <cell r="C136" t="str">
            <v>[Субподряды] - Консервация зданий и сооружений</v>
          </cell>
          <cell r="D136" t="str">
            <v>[Subcontracting] - Preservation of buildings</v>
          </cell>
        </row>
        <row r="137">
          <cell r="A137" t="str">
            <v>CI1020</v>
          </cell>
          <cell r="C137" t="str">
            <v>[Субподряды] - Ликвидация последствий аварий</v>
          </cell>
          <cell r="D137" t="str">
            <v>[Subcontracting] - Elimination of consequences of accidents</v>
          </cell>
        </row>
        <row r="138">
          <cell r="A138" t="str">
            <v>CI1030</v>
          </cell>
          <cell r="C138" t="str">
            <v>[Субподряды] - Ликвидация  оборудования</v>
          </cell>
          <cell r="D138" t="str">
            <v>[Subcontracting] - Liquidation of equipment</v>
          </cell>
        </row>
        <row r="139">
          <cell r="A139" t="str">
            <v>CI1040</v>
          </cell>
          <cell r="C139" t="str">
            <v>[Субподряды] - Ликвидация основных фондов</v>
          </cell>
          <cell r="D139" t="str">
            <v>[Subcontracting] - Liquidation of fixed assets</v>
          </cell>
        </row>
        <row r="140">
          <cell r="A140" t="str">
            <v>CI1050</v>
          </cell>
          <cell r="C140" t="str">
            <v>[Субподряды] - Изготовление материалов собственными силами</v>
          </cell>
          <cell r="D140" t="str">
            <v>[Subcontracting] - In-house production of materials</v>
          </cell>
        </row>
        <row r="141">
          <cell r="A141" t="str">
            <v>CI1060</v>
          </cell>
          <cell r="C141" t="str">
            <v>[Субподряды] - Прочее</v>
          </cell>
          <cell r="D141" t="str">
            <v>[Subcontracting] - Other subcontracts</v>
          </cell>
        </row>
        <row r="142">
          <cell r="A142" t="str">
            <v>CI1070</v>
          </cell>
          <cell r="C142" t="str">
            <v>Расходы на продажу - прочие</v>
          </cell>
          <cell r="D142" t="str">
            <v>Distribution costs - other</v>
          </cell>
        </row>
        <row r="143">
          <cell r="A143" t="str">
            <v>CI1080</v>
          </cell>
          <cell r="B143">
            <v>440157</v>
          </cell>
          <cell r="C143" t="str">
            <v>Перевозка готового продукта</v>
          </cell>
          <cell r="D143" t="str">
            <v>Cost of road transport,railway services-transportation of the finished product</v>
          </cell>
        </row>
        <row r="144">
          <cell r="A144" t="str">
            <v>CI1090</v>
          </cell>
          <cell r="B144">
            <v>440040</v>
          </cell>
          <cell r="C144" t="str">
            <v>Плата за инспектирование, оформление сертификатов</v>
          </cell>
          <cell r="D144" t="str">
            <v>Inspection</v>
          </cell>
        </row>
        <row r="145">
          <cell r="A145" t="str">
            <v>CI1100</v>
          </cell>
          <cell r="B145">
            <v>440154</v>
          </cell>
          <cell r="C145" t="str">
            <v>Транспортно-экспедиторские услуги</v>
          </cell>
          <cell r="D145" t="str">
            <v>Forwarding services</v>
          </cell>
        </row>
        <row r="146">
          <cell r="A146" t="str">
            <v>CI1110</v>
          </cell>
          <cell r="C146" t="str">
            <v>Таможенные сборы</v>
          </cell>
          <cell r="D146" t="str">
            <v>Customs fees</v>
          </cell>
        </row>
        <row r="147">
          <cell r="A147" t="str">
            <v>CI1120</v>
          </cell>
          <cell r="B147">
            <v>440155</v>
          </cell>
          <cell r="C147" t="str">
            <v>Таможенные процедуры</v>
          </cell>
          <cell r="D147" t="str">
            <v>Customs services</v>
          </cell>
        </row>
        <row r="148">
          <cell r="A148" t="str">
            <v>CI1130</v>
          </cell>
          <cell r="B148">
            <v>440156</v>
          </cell>
          <cell r="C148" t="str">
            <v>Услуги по рекламе</v>
          </cell>
          <cell r="D148" t="str">
            <v>Advertising services</v>
          </cell>
        </row>
        <row r="149">
          <cell r="A149" t="str">
            <v>CI1140</v>
          </cell>
          <cell r="B149">
            <v>440153</v>
          </cell>
          <cell r="C149" t="str">
            <v>Оформление документов,  доп.сборы</v>
          </cell>
          <cell r="D149" t="str">
            <v>Documents filling, additional fees</v>
          </cell>
        </row>
        <row r="150">
          <cell r="A150" t="str">
            <v>CI1150</v>
          </cell>
          <cell r="C150" t="str">
            <v>Страхование грузов</v>
          </cell>
          <cell r="D150" t="str">
            <v>Property insurance</v>
          </cell>
        </row>
        <row r="151">
          <cell r="A151" t="str">
            <v>CI1160</v>
          </cell>
          <cell r="B151">
            <v>440060</v>
          </cell>
          <cell r="C151" t="str">
            <v>Комиссии и сборы</v>
          </cell>
          <cell r="D151" t="str">
            <v>Commissions</v>
          </cell>
        </row>
        <row r="152">
          <cell r="A152" t="str">
            <v>CI1170</v>
          </cell>
          <cell r="B152">
            <v>440170</v>
          </cell>
          <cell r="C152" t="str">
            <v>Демередж уплачиваемый/(полученный), нетто</v>
          </cell>
          <cell r="D152" t="str">
            <v>Demurrage paid/(received), net</v>
          </cell>
        </row>
        <row r="153">
          <cell r="A153" t="str">
            <v>CI1180</v>
          </cell>
          <cell r="B153">
            <v>440180</v>
          </cell>
          <cell r="C153" t="str">
            <v>Диспач уплачиваемый/(полученный), нетто</v>
          </cell>
          <cell r="D153" t="str">
            <v>Despatch paid/(received), net</v>
          </cell>
        </row>
        <row r="154">
          <cell r="A154" t="str">
            <v>CI1190</v>
          </cell>
          <cell r="B154">
            <v>440150</v>
          </cell>
          <cell r="C154" t="str">
            <v>Прочие материалы/работы/услуги на транспортировку и реализацию</v>
          </cell>
          <cell r="D154" t="str">
            <v>Other distribution costs</v>
          </cell>
        </row>
        <row r="155">
          <cell r="A155" t="str">
            <v>CI2500</v>
          </cell>
          <cell r="C155" t="str">
            <v>Расходы на продажу - Административные расходы трейдеров</v>
          </cell>
        </row>
        <row r="156">
          <cell r="A156" t="str">
            <v>CI2510</v>
          </cell>
          <cell r="C156" t="str">
            <v>Арендная плата</v>
          </cell>
        </row>
        <row r="157">
          <cell r="A157" t="str">
            <v>CI2520</v>
          </cell>
          <cell r="C157" t="str">
            <v>Автотранспортные услуги</v>
          </cell>
        </row>
        <row r="158">
          <cell r="A158" t="str">
            <v>CI2530</v>
          </cell>
          <cell r="C158" t="str">
            <v>Прочее</v>
          </cell>
        </row>
        <row r="159">
          <cell r="A159" t="str">
            <v>CI1200</v>
          </cell>
          <cell r="B159">
            <v>440158</v>
          </cell>
          <cell r="C159" t="str">
            <v>Комиссионное вознаграждение за реализацию продукции</v>
          </cell>
          <cell r="D159" t="str">
            <v>Commission for the sale of products</v>
          </cell>
        </row>
        <row r="160">
          <cell r="A160" t="str">
            <v>CI1210</v>
          </cell>
          <cell r="C160" t="str">
            <v>Агентские комиссии</v>
          </cell>
          <cell r="D160" t="str">
            <v>Agency commission</v>
          </cell>
        </row>
        <row r="161">
          <cell r="A161" t="str">
            <v>CI1220</v>
          </cell>
          <cell r="C161" t="str">
            <v>Комиссии за доставку грузов</v>
          </cell>
          <cell r="D161" t="str">
            <v>Freight commissions</v>
          </cell>
        </row>
        <row r="162">
          <cell r="A162" t="str">
            <v>CI1230</v>
          </cell>
          <cell r="C162" t="str">
            <v>Маркетинговые сборы</v>
          </cell>
          <cell r="D162" t="str">
            <v>Marketing fees</v>
          </cell>
        </row>
        <row r="163">
          <cell r="A163" t="str">
            <v>CI1240</v>
          </cell>
          <cell r="C163" t="str">
            <v>Сборы за оказание посреднических услуг</v>
          </cell>
          <cell r="D163" t="str">
            <v>Intermediary fees</v>
          </cell>
        </row>
        <row r="164">
          <cell r="A164" t="str">
            <v>CI1250</v>
          </cell>
          <cell r="C164" t="str">
            <v>Бонусы - агрономия</v>
          </cell>
          <cell r="D164" t="str">
            <v>Bonuses for agriculture</v>
          </cell>
        </row>
        <row r="165">
          <cell r="A165" t="str">
            <v>CI1260</v>
          </cell>
          <cell r="C165" t="str">
            <v>Прочие комиссионные расходы и Бонусы</v>
          </cell>
          <cell r="D165" t="str">
            <v>Other commissions</v>
          </cell>
        </row>
        <row r="166">
          <cell r="A166" t="str">
            <v>CI1270</v>
          </cell>
          <cell r="C166" t="str">
            <v>Управленческие расходы</v>
          </cell>
          <cell r="D166" t="str">
            <v>Other general and administrative costs</v>
          </cell>
        </row>
        <row r="167">
          <cell r="A167" t="str">
            <v>CI1280</v>
          </cell>
          <cell r="B167">
            <v>440141</v>
          </cell>
          <cell r="C167" t="str">
            <v>Аренда</v>
          </cell>
          <cell r="D167" t="str">
            <v>Property rent</v>
          </cell>
        </row>
        <row r="168">
          <cell r="A168" t="str">
            <v>CI1290</v>
          </cell>
          <cell r="B168">
            <v>420120</v>
          </cell>
          <cell r="C168" t="str">
            <v>Услуги горноспасателей</v>
          </cell>
          <cell r="D168" t="str">
            <v>Mine rescue team</v>
          </cell>
        </row>
        <row r="169">
          <cell r="A169" t="str">
            <v>CI1300</v>
          </cell>
          <cell r="B169">
            <v>420163</v>
          </cell>
          <cell r="C169" t="str">
            <v>Подбор, подготовка и переподготовка персонала</v>
          </cell>
          <cell r="D169" t="str">
            <v>Labour education and hiring</v>
          </cell>
        </row>
        <row r="170">
          <cell r="A170" t="str">
            <v>CI1310</v>
          </cell>
          <cell r="B170">
            <v>420164</v>
          </cell>
          <cell r="C170" t="str">
            <v>Участие в конференциях, выставках, симпозуимах, конгрессах, форумах</v>
          </cell>
          <cell r="D170" t="str">
            <v>Participation in conferences and meetings</v>
          </cell>
        </row>
        <row r="171">
          <cell r="A171" t="str">
            <v>CI1320</v>
          </cell>
          <cell r="B171">
            <v>420102</v>
          </cell>
          <cell r="C171" t="str">
            <v>Подписка</v>
          </cell>
          <cell r="D171" t="str">
            <v>Subscription fees</v>
          </cell>
        </row>
        <row r="172">
          <cell r="A172" t="str">
            <v>CI1330</v>
          </cell>
          <cell r="B172">
            <v>420165</v>
          </cell>
          <cell r="C172" t="str">
            <v>Расходы на охрану труда и контроль производственных процессов</v>
          </cell>
          <cell r="D172" t="str">
            <v>Protection of labour protection and control of production processes</v>
          </cell>
        </row>
        <row r="173">
          <cell r="A173" t="str">
            <v>CI1340</v>
          </cell>
          <cell r="C173" t="str">
            <v>Охрана труда</v>
          </cell>
          <cell r="D173" t="str">
            <v xml:space="preserve">Labour protection </v>
          </cell>
        </row>
        <row r="174">
          <cell r="A174" t="str">
            <v>CI1350</v>
          </cell>
          <cell r="C174" t="str">
            <v>Контроль производственных процессов и качества выпускаемой продукции</v>
          </cell>
          <cell r="D174" t="str">
            <v>Control of production processes</v>
          </cell>
        </row>
        <row r="175">
          <cell r="A175" t="str">
            <v>CI1360</v>
          </cell>
          <cell r="B175">
            <v>420166</v>
          </cell>
          <cell r="C175" t="str">
            <v>Охрана природы</v>
          </cell>
          <cell r="D175" t="str">
            <v>Environment protection</v>
          </cell>
        </row>
        <row r="176">
          <cell r="A176" t="str">
            <v>CI1370</v>
          </cell>
          <cell r="C176" t="str">
            <v>Охрана предприятия</v>
          </cell>
          <cell r="D176" t="str">
            <v>Security expenses</v>
          </cell>
        </row>
        <row r="177">
          <cell r="A177" t="str">
            <v>CI1380</v>
          </cell>
          <cell r="B177">
            <v>420169</v>
          </cell>
          <cell r="C177" t="str">
            <v>Поддержание и совершенствование технологий</v>
          </cell>
          <cell r="D177" t="str">
            <v>Cost of noncapital services (R&amp;D)</v>
          </cell>
        </row>
        <row r="178">
          <cell r="A178" t="str">
            <v>CI1390</v>
          </cell>
          <cell r="B178">
            <v>420150</v>
          </cell>
          <cell r="C178" t="str">
            <v>Командировки</v>
          </cell>
          <cell r="D178" t="str">
            <v>Business travel</v>
          </cell>
        </row>
        <row r="179">
          <cell r="A179" t="str">
            <v>CI1400</v>
          </cell>
          <cell r="B179">
            <v>420167</v>
          </cell>
          <cell r="C179" t="str">
            <v>Членские взносы</v>
          </cell>
          <cell r="D179" t="str">
            <v>Membership fees</v>
          </cell>
        </row>
        <row r="180">
          <cell r="A180" t="str">
            <v>CI1410</v>
          </cell>
          <cell r="B180">
            <v>420168</v>
          </cell>
          <cell r="C180" t="str">
            <v>Организация питания</v>
          </cell>
          <cell r="D180" t="str">
            <v>Expenses for catering services in the sanatorium, health camp</v>
          </cell>
        </row>
        <row r="181">
          <cell r="A181" t="str">
            <v>CI1420</v>
          </cell>
          <cell r="B181">
            <v>420090</v>
          </cell>
          <cell r="C181" t="str">
            <v>Представительские расходы</v>
          </cell>
          <cell r="D181" t="str">
            <v>Representative costs</v>
          </cell>
        </row>
        <row r="182">
          <cell r="A182" t="str">
            <v>CI1430</v>
          </cell>
          <cell r="B182">
            <v>420110</v>
          </cell>
          <cell r="C182" t="str">
            <v>Услуги банков</v>
          </cell>
          <cell r="D182" t="str">
            <v>Bank charges</v>
          </cell>
        </row>
        <row r="183">
          <cell r="A183" t="str">
            <v>CI1440</v>
          </cell>
          <cell r="B183">
            <v>420171</v>
          </cell>
          <cell r="C183" t="str">
            <v>Содержание непроизводственных объектов, приносящих доход</v>
          </cell>
          <cell r="D183" t="str">
            <v>Maintenance of income-generating nonproduction objects</v>
          </cell>
        </row>
        <row r="184">
          <cell r="A184" t="str">
            <v>CI1450</v>
          </cell>
          <cell r="C184" t="str">
            <v>Расходы некапитального характера (НИОКР)</v>
          </cell>
          <cell r="D184" t="str">
            <v>Cost of noncapital services (R&amp;D)</v>
          </cell>
        </row>
        <row r="185">
          <cell r="A185" t="str">
            <v>CI1460</v>
          </cell>
          <cell r="C185" t="str">
            <v>Расходы по хранению на складах</v>
          </cell>
          <cell r="D185" t="str">
            <v>Storage expenses</v>
          </cell>
        </row>
        <row r="186">
          <cell r="A186" t="str">
            <v>CI1470</v>
          </cell>
          <cell r="C186" t="str">
            <v>Финансовое страхование</v>
          </cell>
          <cell r="D186" t="str">
            <v>Finance insurance</v>
          </cell>
        </row>
        <row r="187">
          <cell r="A187" t="str">
            <v>CI1480</v>
          </cell>
          <cell r="C187" t="str">
            <v>Прочее страхование, кроме страхования грузов и финансового страхования</v>
          </cell>
          <cell r="D187" t="str">
            <v>Other insurance except for cargo insurance and financial insurance</v>
          </cell>
        </row>
        <row r="188">
          <cell r="A188" t="str">
            <v>CI1490</v>
          </cell>
          <cell r="C188" t="str">
            <v>Расходы на  работы и услуги социального характера</v>
          </cell>
          <cell r="D188" t="str">
            <v>Expenses for social services</v>
          </cell>
        </row>
        <row r="189">
          <cell r="A189" t="str">
            <v>CI1500</v>
          </cell>
          <cell r="C189" t="str">
            <v>Скидки прошлых лет</v>
          </cell>
          <cell r="D189" t="str">
            <v>Discounts related to last periods</v>
          </cell>
        </row>
        <row r="190">
          <cell r="A190" t="str">
            <v>CI1510</v>
          </cell>
          <cell r="B190">
            <v>410133</v>
          </cell>
          <cell r="C190" t="str">
            <v>Прочая себестоимость</v>
          </cell>
          <cell r="D190" t="str">
            <v>Other cost of goods sold</v>
          </cell>
        </row>
        <row r="191">
          <cell r="A191" t="str">
            <v>CI1520</v>
          </cell>
          <cell r="B191">
            <v>420173</v>
          </cell>
          <cell r="C191" t="str">
            <v>Прочие административные расходы</v>
          </cell>
          <cell r="D191" t="str">
            <v>Other administration costs</v>
          </cell>
        </row>
        <row r="192">
          <cell r="A192" t="str">
            <v>CI1521</v>
          </cell>
          <cell r="C192" t="str">
            <v>Прочие расходы</v>
          </cell>
          <cell r="D192" t="str">
            <v>Other expenses</v>
          </cell>
        </row>
        <row r="193">
          <cell r="A193" t="str">
            <v>CI1530</v>
          </cell>
          <cell r="C193" t="str">
            <v>Прочие операционные и внереализационные доходы/расходы</v>
          </cell>
          <cell r="D193" t="str">
            <v>Other operating income and expenses</v>
          </cell>
        </row>
        <row r="194">
          <cell r="A194" t="str">
            <v>CI1540</v>
          </cell>
          <cell r="C194" t="str">
            <v>Продажа иностранной валюты</v>
          </cell>
          <cell r="D194" t="str">
            <v>Sell foreign currency</v>
          </cell>
        </row>
        <row r="195">
          <cell r="A195" t="str">
            <v>CI1550</v>
          </cell>
          <cell r="C195" t="str">
            <v>Участие в уставных капиталах других организаций</v>
          </cell>
          <cell r="D195" t="str">
            <v>Participation in share capital of other organizations</v>
          </cell>
        </row>
        <row r="196">
          <cell r="A196" t="str">
            <v>CI1560</v>
          </cell>
          <cell r="C196" t="str">
            <v>Расходы производственного характера</v>
          </cell>
          <cell r="D196" t="str">
            <v>Field cost</v>
          </cell>
        </row>
        <row r="197">
          <cell r="A197" t="str">
            <v>CI1570</v>
          </cell>
          <cell r="C197" t="str">
            <v>Расходы, связанные с деятельностью акционерных обществ</v>
          </cell>
          <cell r="D197" t="str">
            <v>Expenses related to SC operations</v>
          </cell>
        </row>
        <row r="198">
          <cell r="A198" t="str">
            <v>CI1580</v>
          </cell>
          <cell r="C198" t="str">
            <v>Доходы от участия в других организациях</v>
          </cell>
          <cell r="D198" t="str">
            <v>Income from participation in other organizations</v>
          </cell>
        </row>
        <row r="199">
          <cell r="A199" t="str">
            <v>CI1590</v>
          </cell>
          <cell r="C199" t="str">
            <v>Финансирование закладочных работ</v>
          </cell>
          <cell r="D199" t="str">
            <v>Financing of filling operations</v>
          </cell>
        </row>
        <row r="200">
          <cell r="A200" t="str">
            <v>CI1600</v>
          </cell>
          <cell r="B200">
            <v>450016</v>
          </cell>
          <cell r="C200" t="str">
            <v>Переоценка доли участия в приобретенных предприятиях</v>
          </cell>
          <cell r="D200" t="str">
            <v>Revaluation of existing interest in acquirees</v>
          </cell>
        </row>
        <row r="201">
          <cell r="A201" t="str">
            <v>CI1610</v>
          </cell>
          <cell r="C201" t="str">
            <v>Отрицательный гудвилл, признанный как доход</v>
          </cell>
          <cell r="D201" t="str">
            <v>Goodwill change costs</v>
          </cell>
        </row>
        <row r="202">
          <cell r="A202" t="str">
            <v>CI1620</v>
          </cell>
          <cell r="C202" t="str">
            <v>Расходы на мониторинг</v>
          </cell>
          <cell r="D202" t="str">
            <v>Cost of monitoring</v>
          </cell>
        </row>
        <row r="203">
          <cell r="A203" t="str">
            <v>CI1630</v>
          </cell>
          <cell r="B203">
            <v>450011</v>
          </cell>
          <cell r="C203" t="str">
            <v>Резерв на расходы по переселению</v>
          </cell>
          <cell r="D203" t="str">
            <v>Resettlement provision</v>
          </cell>
        </row>
        <row r="204">
          <cell r="A204" t="str">
            <v>CI1640</v>
          </cell>
          <cell r="C204" t="str">
            <v>Выплаты по судебным решениям</v>
          </cell>
          <cell r="D204" t="str">
            <v>Court order payments</v>
          </cell>
        </row>
        <row r="205">
          <cell r="A205" t="str">
            <v>CI1650</v>
          </cell>
          <cell r="B205">
            <v>450012</v>
          </cell>
          <cell r="C205" t="str">
            <v>Списание финансовых активов</v>
          </cell>
          <cell r="D205" t="str">
            <v>Write-off of deposits</v>
          </cell>
        </row>
        <row r="206">
          <cell r="A206" t="str">
            <v>CI1660</v>
          </cell>
          <cell r="C206" t="str">
            <v>Убыток от обесценения НМА</v>
          </cell>
          <cell r="D206" t="str">
            <v>Loss of  intangible assets impairment</v>
          </cell>
        </row>
        <row r="207">
          <cell r="A207" t="str">
            <v>CI1661</v>
          </cell>
          <cell r="C207" t="str">
            <v>Восстановление убытка от обесценения НМА</v>
          </cell>
          <cell r="D207" t="str">
            <v>Recovery of impairment loss on intangible assets</v>
          </cell>
        </row>
        <row r="208">
          <cell r="A208" t="str">
            <v>CI1670</v>
          </cell>
          <cell r="C208" t="str">
            <v>Убыток от обесценения ОС и НЗС</v>
          </cell>
          <cell r="D208" t="str">
            <v xml:space="preserve">Loss of FA and CIP impairment </v>
          </cell>
        </row>
        <row r="209">
          <cell r="A209" t="str">
            <v>CI1671</v>
          </cell>
          <cell r="C209" t="str">
            <v>Восстановление убытка от обесценения ОС</v>
          </cell>
          <cell r="D209" t="str">
            <v>Recovery of impairment loss on FA</v>
          </cell>
        </row>
        <row r="210">
          <cell r="A210" t="str">
            <v>CI1675</v>
          </cell>
          <cell r="C210" t="str">
            <v>Начисление резерва под обесценение ТМЦ</v>
          </cell>
          <cell r="D210" t="str">
            <v>Obsolete stock provision</v>
          </cell>
        </row>
        <row r="211">
          <cell r="A211" t="str">
            <v>CI1680</v>
          </cell>
          <cell r="C211" t="str">
            <v>Убыток от обесценения Гудвила</v>
          </cell>
          <cell r="D211" t="str">
            <v>Loss of goodwill impairment</v>
          </cell>
        </row>
        <row r="212">
          <cell r="A212" t="str">
            <v>CI1681</v>
          </cell>
          <cell r="C212" t="str">
            <v>Восстановление убытка от обесценения Гудвила</v>
          </cell>
          <cell r="D212" t="str">
            <v>Recovery of goodwill impairment</v>
          </cell>
        </row>
        <row r="213">
          <cell r="A213" t="str">
            <v>CI1690</v>
          </cell>
          <cell r="C213" t="str">
            <v>Резерв под судебные разбирательства</v>
          </cell>
          <cell r="D213" t="str">
            <v>Provision for litigation</v>
          </cell>
        </row>
        <row r="214">
          <cell r="A214" t="str">
            <v>CI1691</v>
          </cell>
          <cell r="C214" t="str">
            <v>Восстановление резерва под судебные разбирательства</v>
          </cell>
          <cell r="D214" t="str">
            <v>Recovery of provision for litigation</v>
          </cell>
        </row>
        <row r="215">
          <cell r="A215" t="str">
            <v>CI1700</v>
          </cell>
          <cell r="C215" t="str">
            <v>Расход от обесц внеоб активов, предназнач для продажи</v>
          </cell>
          <cell r="D215" t="str">
            <v>Expence from impairment of noncurrent assets held for sale</v>
          </cell>
        </row>
        <row r="216">
          <cell r="A216" t="str">
            <v>CI1701</v>
          </cell>
          <cell r="C216" t="str">
            <v>Доход от обесц внеоб активов, предназнач для продажи</v>
          </cell>
          <cell r="D216" t="str">
            <v>Income from impairment of noncurrent assets held for sale</v>
          </cell>
        </row>
        <row r="217">
          <cell r="A217" t="str">
            <v>CI1719</v>
          </cell>
          <cell r="C217" t="str">
            <v>Расходы на ликвидацию аварий</v>
          </cell>
          <cell r="D217" t="str">
            <v>Expenses for liquidation of accidents</v>
          </cell>
        </row>
        <row r="218">
          <cell r="A218" t="str">
            <v>CI1723</v>
          </cell>
          <cell r="C218" t="str">
            <v>Прочие операционные доходы/(расходы), нетто</v>
          </cell>
          <cell r="D218" t="str">
            <v>Other non-operating income/(expenses), net</v>
          </cell>
        </row>
        <row r="219">
          <cell r="A219" t="str">
            <v>CI1724</v>
          </cell>
          <cell r="C219" t="str">
            <v>Прочие операционные доходы</v>
          </cell>
          <cell r="D219" t="str">
            <v>Other operating income</v>
          </cell>
        </row>
        <row r="220">
          <cell r="A220" t="str">
            <v>CI1725</v>
          </cell>
          <cell r="C220" t="str">
            <v>Прочие операционные расходы</v>
          </cell>
          <cell r="D220" t="str">
            <v>Other operating expenses</v>
          </cell>
        </row>
        <row r="221">
          <cell r="A221" t="str">
            <v>CI1726</v>
          </cell>
          <cell r="C221" t="str">
            <v>Прибыль прошлых лет</v>
          </cell>
          <cell r="D221" t="str">
            <v>Profit / Loss of previous periods</v>
          </cell>
        </row>
        <row r="222">
          <cell r="A222" t="str">
            <v>CI1727</v>
          </cell>
          <cell r="C222" t="str">
            <v>Убыток прошлых лет</v>
          </cell>
          <cell r="D222" t="str">
            <v>Profit / Loss of previous periods</v>
          </cell>
        </row>
        <row r="223">
          <cell r="A223" t="str">
            <v>CI1760</v>
          </cell>
          <cell r="C223" t="str">
            <v>Финансовые доходы/расходы</v>
          </cell>
          <cell r="D223" t="str">
            <v>Finance income and expenses</v>
          </cell>
        </row>
        <row r="224">
          <cell r="A224" t="str">
            <v>CI1770</v>
          </cell>
          <cell r="B224">
            <v>460015</v>
          </cell>
          <cell r="C224" t="str">
            <v>Плата за остатки на расчетных и валютных счетах</v>
          </cell>
          <cell r="D224" t="str">
            <v>Fee for balances on settlement and currency accounts</v>
          </cell>
        </row>
        <row r="225">
          <cell r="A225" t="str">
            <v>CI1780</v>
          </cell>
          <cell r="B225">
            <v>460015</v>
          </cell>
          <cell r="C225" t="str">
            <v>Проценты по депозитным счетам</v>
          </cell>
          <cell r="D225" t="str">
            <v>Interest on deposit accounts</v>
          </cell>
        </row>
        <row r="226">
          <cell r="A226" t="str">
            <v>CI1790</v>
          </cell>
          <cell r="B226">
            <v>460015</v>
          </cell>
          <cell r="C226" t="str">
            <v>Проценты по евро-облигациям</v>
          </cell>
          <cell r="D226" t="str">
            <v>Interest on Euro-bonds</v>
          </cell>
        </row>
        <row r="227">
          <cell r="A227" t="str">
            <v>CI1791</v>
          </cell>
          <cell r="C227" t="str">
            <v>Проценты по кредитам и займам</v>
          </cell>
          <cell r="D227" t="str">
            <v>Interest on loans</v>
          </cell>
        </row>
        <row r="228">
          <cell r="A228" t="str">
            <v>CI1792</v>
          </cell>
          <cell r="C228" t="str">
            <v>Проценты капитализированные на лицензии и НЗС</v>
          </cell>
          <cell r="D228" t="str">
            <v>Interest capitalized on Intangibles and CIP</v>
          </cell>
        </row>
        <row r="229">
          <cell r="A229" t="str">
            <v>CI1793</v>
          </cell>
          <cell r="C229" t="str">
            <v>Процентные доходы от валютно-процентных свопов</v>
          </cell>
          <cell r="D229" t="str">
            <v>Interest income on swap</v>
          </cell>
        </row>
        <row r="230">
          <cell r="A230" t="str">
            <v>CI1794</v>
          </cell>
          <cell r="C230" t="str">
            <v>Процентные расходы от валютно-процентных свопов</v>
          </cell>
          <cell r="D230" t="str">
            <v>Interest expense on swap</v>
          </cell>
        </row>
        <row r="231">
          <cell r="A231" t="str">
            <v>CI1800</v>
          </cell>
          <cell r="B231">
            <v>460015</v>
          </cell>
          <cell r="C231" t="str">
            <v>Прочие проценты</v>
          </cell>
          <cell r="D231" t="str">
            <v>Other interest</v>
          </cell>
        </row>
        <row r="232">
          <cell r="A232" t="str">
            <v>CI1810</v>
          </cell>
          <cell r="C232" t="str">
            <v>Проценты к уплате</v>
          </cell>
          <cell r="D232" t="str">
            <v>Interest expenses</v>
          </cell>
        </row>
        <row r="233">
          <cell r="A233" t="str">
            <v>CI1820</v>
          </cell>
          <cell r="B233">
            <v>460022</v>
          </cell>
          <cell r="C233" t="str">
            <v>Прибыль / Убыток от выбытия инвестиций, имеющихся в наличии для продажи</v>
          </cell>
          <cell r="D233" t="str">
            <v>Profit/Loss from sale of investments held for sale</v>
          </cell>
        </row>
        <row r="234">
          <cell r="A234" t="str">
            <v>CI1821</v>
          </cell>
          <cell r="C234" t="str">
            <v>Доход от выбытия инвестиций, имеющихся в наличии для продажи - долгосрочные</v>
          </cell>
          <cell r="D234" t="str">
            <v>Income from sale of investments held for sale - long-term</v>
          </cell>
        </row>
        <row r="235">
          <cell r="A235" t="str">
            <v>CI1822</v>
          </cell>
          <cell r="C235" t="str">
            <v>Доход от выбытия инвестиций, имеющихся в наличии для продажи - краткосрочные</v>
          </cell>
          <cell r="D235" t="str">
            <v>Icome from sale of investments held for sale - shor-term</v>
          </cell>
        </row>
        <row r="236">
          <cell r="A236" t="str">
            <v>CI1823</v>
          </cell>
          <cell r="C236" t="str">
            <v>Расход от выбытия инвестиций, имеющихся в наличии для продажи - долгосрочные</v>
          </cell>
          <cell r="D236" t="str">
            <v>Expense on disposal of investments available for sale - long-term</v>
          </cell>
        </row>
        <row r="237">
          <cell r="A237" t="str">
            <v>CI1824</v>
          </cell>
          <cell r="C237" t="str">
            <v>Расход от выбытия инвестиций, имеющихся в наличии для продажи - краткосрочные</v>
          </cell>
          <cell r="D237" t="str">
            <v>Expense on disposal of investments available for sale - short-term</v>
          </cell>
        </row>
        <row r="238">
          <cell r="A238" t="str">
            <v>CI1825</v>
          </cell>
          <cell r="C238" t="str">
            <v>Прибыль от выбытия инвестиций, имеющихся в наличии для продажи</v>
          </cell>
          <cell r="D238" t="str">
            <v>Profit on disposal of investments available for sale</v>
          </cell>
        </row>
        <row r="239">
          <cell r="A239" t="str">
            <v>CI1826</v>
          </cell>
          <cell r="C239" t="str">
            <v>Убыток от выбытия инвестиций, имеющихся в наличии для продажи</v>
          </cell>
          <cell r="D239" t="str">
            <v>Loss on disposal of investments available for sale</v>
          </cell>
        </row>
        <row r="240">
          <cell r="A240" t="str">
            <v>CI1830</v>
          </cell>
          <cell r="C240" t="str">
            <v>Прибыль / Убыток от выбытия прочих инвестиций</v>
          </cell>
          <cell r="D240" t="str">
            <v>Profit/Loss from sale of other investments</v>
          </cell>
        </row>
        <row r="241">
          <cell r="A241" t="str">
            <v>CI1831</v>
          </cell>
          <cell r="C241" t="str">
            <v>Доход от выбытия прочих инвестиций - долгосрочные</v>
          </cell>
          <cell r="D241" t="str">
            <v>Income from sale of other investments - long-term</v>
          </cell>
        </row>
        <row r="242">
          <cell r="A242" t="str">
            <v>CI1832</v>
          </cell>
          <cell r="C242" t="str">
            <v>Доход от выбытия прочих инвестиций - краткосрочные</v>
          </cell>
          <cell r="D242" t="str">
            <v>Income from sale of other investments - short-term</v>
          </cell>
        </row>
        <row r="243">
          <cell r="A243" t="str">
            <v>CI1833</v>
          </cell>
          <cell r="C243" t="str">
            <v>Расход от выбытия прочих инвестиций - долгосрочные</v>
          </cell>
          <cell r="D243" t="str">
            <v>Expense on disposal of other investments - long-term</v>
          </cell>
        </row>
        <row r="244">
          <cell r="A244" t="str">
            <v>CI1834</v>
          </cell>
          <cell r="C244" t="str">
            <v>Расход от выбытия прочих инвестиций - краткосрочные</v>
          </cell>
          <cell r="D244" t="str">
            <v>Expense on disposal of other investments - short-term</v>
          </cell>
        </row>
        <row r="245">
          <cell r="A245" t="str">
            <v>CI1835</v>
          </cell>
          <cell r="C245" t="str">
            <v>Прибыль от выбытия прочих инвестиций</v>
          </cell>
          <cell r="D245" t="str">
            <v>Profit from sale of other investments</v>
          </cell>
        </row>
        <row r="246">
          <cell r="A246" t="str">
            <v>CI1836</v>
          </cell>
          <cell r="C246" t="str">
            <v>Убыток от выбытия прочих инвестиций</v>
          </cell>
          <cell r="D246" t="str">
            <v>Loss on disposal of other investments</v>
          </cell>
        </row>
        <row r="247">
          <cell r="A247" t="str">
            <v>CI1840</v>
          </cell>
          <cell r="B247">
            <v>460023</v>
          </cell>
          <cell r="C247" t="str">
            <v>Прибыль / Убыток от выбытия ассоциированных компаний</v>
          </cell>
          <cell r="D247" t="str">
            <v>Profit/Loss on disposal of associates</v>
          </cell>
        </row>
        <row r="248">
          <cell r="A248" t="str">
            <v>CI1841</v>
          </cell>
          <cell r="C248" t="str">
            <v>Доход от выбытия ассоциированных компаний</v>
          </cell>
          <cell r="D248" t="str">
            <v>Income on disposal of associates</v>
          </cell>
        </row>
        <row r="249">
          <cell r="A249" t="str">
            <v>CI1842</v>
          </cell>
          <cell r="C249" t="str">
            <v>Расход от выбытия ассоциированных компаний</v>
          </cell>
          <cell r="D249" t="str">
            <v>Expense on disposal of associates</v>
          </cell>
        </row>
        <row r="250">
          <cell r="A250" t="str">
            <v>CI1843</v>
          </cell>
          <cell r="C250" t="str">
            <v>Прибыль от выбытия ассоциированных компаний</v>
          </cell>
          <cell r="D250" t="str">
            <v>Profit on disposal of associates</v>
          </cell>
        </row>
        <row r="251">
          <cell r="A251" t="str">
            <v>CI1844</v>
          </cell>
          <cell r="C251" t="str">
            <v>Убыток от выбытия ассоциированных компаний</v>
          </cell>
          <cell r="D251" t="str">
            <v>Loss on disposal of associates</v>
          </cell>
        </row>
        <row r="252">
          <cell r="A252" t="str">
            <v>CI1850</v>
          </cell>
          <cell r="C252" t="str">
            <v>Прибыль / Убыток от выбытия совместных предприятий</v>
          </cell>
          <cell r="D252" t="str">
            <v>Profit/Loss on disposal of joint ventures</v>
          </cell>
        </row>
        <row r="253">
          <cell r="A253" t="str">
            <v>CI1851</v>
          </cell>
          <cell r="C253" t="str">
            <v>Доход от выбытия совместных предприятий</v>
          </cell>
          <cell r="D253" t="str">
            <v>Income on disposal of joint ventures</v>
          </cell>
        </row>
        <row r="254">
          <cell r="A254" t="str">
            <v>CI1852</v>
          </cell>
          <cell r="C254" t="str">
            <v>Расход от выбытия совместных предприятий</v>
          </cell>
          <cell r="D254" t="str">
            <v>Expense on disposal of  joint ventures</v>
          </cell>
        </row>
        <row r="255">
          <cell r="A255" t="str">
            <v>CI1853</v>
          </cell>
          <cell r="C255" t="str">
            <v>Прибыль от выбытия совместных предприятий</v>
          </cell>
          <cell r="D255" t="str">
            <v>Profit on disposal of joint ventures</v>
          </cell>
        </row>
        <row r="256">
          <cell r="A256" t="str">
            <v>CI1854</v>
          </cell>
          <cell r="C256" t="str">
            <v>Убыток от выбытия совместных предприятий</v>
          </cell>
          <cell r="D256" t="str">
            <v>Loss on disposal of  joint ventures</v>
          </cell>
        </row>
        <row r="257">
          <cell r="A257" t="str">
            <v>CI1860</v>
          </cell>
          <cell r="B257">
            <v>460025</v>
          </cell>
          <cell r="C257" t="str">
            <v>Доля чистой прибыли совместных предприятий</v>
          </cell>
          <cell r="D257" t="str">
            <v>Share of net income of joint ventures</v>
          </cell>
        </row>
        <row r="258">
          <cell r="A258" t="str">
            <v>CI1870</v>
          </cell>
          <cell r="B258">
            <v>460025</v>
          </cell>
          <cell r="C258" t="str">
            <v>Доля чистого убытка совместных предприятий</v>
          </cell>
          <cell r="D258" t="str">
            <v>Share of net loss of joint ventures</v>
          </cell>
        </row>
        <row r="259">
          <cell r="A259" t="str">
            <v>CI1871</v>
          </cell>
          <cell r="C259" t="str">
            <v>Прибыль / Убыток от реализации вложений в дочернии организации</v>
          </cell>
          <cell r="D259" t="str">
            <v>Profit/Loss on realization of investments in subsidiaries, net</v>
          </cell>
        </row>
        <row r="260">
          <cell r="A260" t="str">
            <v>CI1872</v>
          </cell>
          <cell r="C260" t="str">
            <v>Выручка от реализации вложений в дочернии организации</v>
          </cell>
          <cell r="D260" t="str">
            <v>proceeds from disposal of investments in subsidiaries</v>
          </cell>
        </row>
        <row r="261">
          <cell r="A261" t="str">
            <v>CI1873</v>
          </cell>
          <cell r="C261" t="str">
            <v>Стоимость и расходы по выбытию вложений в дочернии организации</v>
          </cell>
          <cell r="D261" t="str">
            <v>carrying value of disposed investments in subsidiaries</v>
          </cell>
        </row>
        <row r="262">
          <cell r="A262" t="str">
            <v>CI1880</v>
          </cell>
          <cell r="B262">
            <v>460013</v>
          </cell>
          <cell r="C262" t="str">
            <v>Денежные поступления по производным финансовым инструментам</v>
          </cell>
          <cell r="D262" t="str">
            <v>Cash proceeds from derivatives</v>
          </cell>
        </row>
        <row r="263">
          <cell r="A263" t="str">
            <v>CI1890</v>
          </cell>
          <cell r="B263">
            <v>460032</v>
          </cell>
          <cell r="C263" t="str">
            <v>Денежные платежи по производным финансовым инструментам</v>
          </cell>
          <cell r="D263" t="str">
            <v>Cash paid for derivatives</v>
          </cell>
        </row>
        <row r="264">
          <cell r="A264" t="str">
            <v>CI1900</v>
          </cell>
          <cell r="C264" t="str">
            <v>Убыток по переоценке и перевороту бивалютных депозитов</v>
          </cell>
          <cell r="D264" t="str">
            <v>Loss from revaluation and conversion of dual-currency deposits</v>
          </cell>
        </row>
        <row r="265">
          <cell r="A265" t="str">
            <v>CI1910</v>
          </cell>
          <cell r="C265" t="str">
            <v>Прибыль от изменения резерва в результате прошествия времени</v>
          </cell>
          <cell r="D265" t="str">
            <v>Profit from changes in provisions as a result of the passage of time</v>
          </cell>
        </row>
        <row r="266">
          <cell r="A266" t="str">
            <v>CI1920</v>
          </cell>
          <cell r="C266" t="str">
            <v>Убыток от изменения резерва в результате прошествия времени</v>
          </cell>
          <cell r="D266" t="str">
            <v>Loss from changes in provisions as a result of the passage of time</v>
          </cell>
        </row>
        <row r="267">
          <cell r="A267" t="str">
            <v>CI1930</v>
          </cell>
          <cell r="B267">
            <v>460024</v>
          </cell>
          <cell r="C267" t="str">
            <v>Прибыль от изменения справедливой стоимости ценных бумаг</v>
          </cell>
          <cell r="D267" t="str">
            <v>Profit from change in fair value of equity securities</v>
          </cell>
        </row>
        <row r="268">
          <cell r="A268" t="str">
            <v>CI1931</v>
          </cell>
          <cell r="C268" t="str">
            <v>Прибыль от изменения справедливой стоимости облигаций</v>
          </cell>
          <cell r="D268" t="str">
            <v>Profit from change in fair value of bonds</v>
          </cell>
        </row>
        <row r="269">
          <cell r="A269" t="str">
            <v>CI1932</v>
          </cell>
          <cell r="C269" t="str">
            <v>Прибыль от изменения справедливой стоимости векселей</v>
          </cell>
          <cell r="D269" t="str">
            <v>Profit from change in fair value of promissory notes</v>
          </cell>
        </row>
        <row r="270">
          <cell r="A270" t="str">
            <v>CI1933</v>
          </cell>
          <cell r="C270" t="str">
            <v>Прибыль от изменения справедливой стоимости прочих инвестиций</v>
          </cell>
          <cell r="D270" t="str">
            <v>Profit from change in fair value of other investments</v>
          </cell>
        </row>
        <row r="271">
          <cell r="A271" t="str">
            <v>CI1940</v>
          </cell>
          <cell r="B271">
            <v>460024</v>
          </cell>
          <cell r="C271" t="str">
            <v>Убыток от изменения справедливой стоимости ценных бумаг</v>
          </cell>
          <cell r="D271" t="str">
            <v>Loss from change in fair value of equity securities</v>
          </cell>
        </row>
        <row r="272">
          <cell r="A272" t="str">
            <v>CI1941</v>
          </cell>
          <cell r="C272" t="str">
            <v>Убыток от изменения справедливой стоимости облигаций</v>
          </cell>
          <cell r="D272" t="str">
            <v>Loss from change in fair value of bonds</v>
          </cell>
        </row>
        <row r="273">
          <cell r="A273" t="str">
            <v>CI1942</v>
          </cell>
          <cell r="C273" t="str">
            <v>Убыток от изменения справедливой стоимости векселей</v>
          </cell>
          <cell r="D273" t="str">
            <v>Loss from change in fair value of promissory notes</v>
          </cell>
        </row>
        <row r="274">
          <cell r="A274" t="str">
            <v>CI1943</v>
          </cell>
          <cell r="C274" t="str">
            <v>Убыток от изменения справедливой стоимости прочих инвестиций</v>
          </cell>
          <cell r="D274" t="str">
            <v>Loss from change in fair value of other investments</v>
          </cell>
        </row>
        <row r="275">
          <cell r="A275" t="str">
            <v>CI1950</v>
          </cell>
          <cell r="B275">
            <v>460031</v>
          </cell>
          <cell r="C275" t="str">
            <v>Прибыль от переоценки производных финансовых инструментов</v>
          </cell>
          <cell r="D275" t="str">
            <v>Profit from revaluation of derivative financial instruments</v>
          </cell>
        </row>
        <row r="276">
          <cell r="A276" t="str">
            <v>CI1960</v>
          </cell>
          <cell r="B276">
            <v>460031</v>
          </cell>
          <cell r="C276" t="str">
            <v>Убыток от переоценки производных финансовых инструментов</v>
          </cell>
          <cell r="D276" t="str">
            <v>Loss from revaluation of derivative financial instruments</v>
          </cell>
        </row>
        <row r="277">
          <cell r="A277" t="str">
            <v>CI1970</v>
          </cell>
          <cell r="C277" t="str">
            <v>Прибыль / Убыток от погашения собственных облигаций - долгосрочные</v>
          </cell>
          <cell r="D277" t="str">
            <v>Profit/Loss from redemption of own bonds</v>
          </cell>
        </row>
        <row r="278">
          <cell r="A278" t="str">
            <v>CI1971</v>
          </cell>
          <cell r="C278" t="str">
            <v>Прибыль от погашения собственных облигаций - долгосрочные</v>
          </cell>
          <cell r="D278" t="str">
            <v>Profit from redemption of own bonds - long-term</v>
          </cell>
        </row>
        <row r="279">
          <cell r="A279" t="str">
            <v>CI1972</v>
          </cell>
          <cell r="C279" t="str">
            <v>Прибыль от погашения собственных облигаций - краткосрочные</v>
          </cell>
          <cell r="D279" t="str">
            <v>Profit from redemption of own bonds - short-term</v>
          </cell>
        </row>
        <row r="280">
          <cell r="A280" t="str">
            <v>CI1973</v>
          </cell>
          <cell r="C280" t="str">
            <v>Убыток от погашения собственных облигаций - долгосрочные</v>
          </cell>
          <cell r="D280" t="str">
            <v>Loss from redemption of own bonds - long-term</v>
          </cell>
        </row>
        <row r="281">
          <cell r="A281" t="str">
            <v>CI1974</v>
          </cell>
          <cell r="C281" t="str">
            <v>Убыток от погашения собственных облигаций - краткосрочные</v>
          </cell>
          <cell r="D281" t="str">
            <v>Loss from redemption of own bonds - short-term</v>
          </cell>
        </row>
        <row r="282">
          <cell r="A282" t="str">
            <v>CI1980</v>
          </cell>
          <cell r="B282">
            <v>460026</v>
          </cell>
          <cell r="C282" t="str">
            <v>Прибыль от ассоциированных компаний</v>
          </cell>
          <cell r="D282" t="str">
            <v>Share of gain of associates</v>
          </cell>
        </row>
        <row r="283">
          <cell r="A283" t="str">
            <v>CI1990</v>
          </cell>
          <cell r="C283" t="str">
            <v>Поправка приведенной стоимости и влияние изменения ставки дисконтирования, доход</v>
          </cell>
          <cell r="D283" t="str">
            <v>Amendment of present value and impact of changes in discount rates, income</v>
          </cell>
        </row>
        <row r="284">
          <cell r="A284" t="str">
            <v>CI2000</v>
          </cell>
          <cell r="B284">
            <v>460020</v>
          </cell>
          <cell r="C284" t="str">
            <v>Дивиденды полученные</v>
          </cell>
          <cell r="D284" t="str">
            <v>Dividend income</v>
          </cell>
        </row>
        <row r="285">
          <cell r="A285" t="str">
            <v>CI2010</v>
          </cell>
          <cell r="B285">
            <v>460030</v>
          </cell>
          <cell r="C285" t="str">
            <v>Комиссия за синдицирование и прочие финансовые расходы</v>
          </cell>
          <cell r="D285" t="str">
            <v>Syndication fees</v>
          </cell>
        </row>
        <row r="286">
          <cell r="A286" t="str">
            <v>CI2020</v>
          </cell>
          <cell r="B286">
            <v>460029</v>
          </cell>
          <cell r="C286" t="str">
            <v>Расходы по аккредитивам</v>
          </cell>
          <cell r="D286" t="str">
            <v>Letters of Credit</v>
          </cell>
        </row>
        <row r="287">
          <cell r="A287" t="str">
            <v>CI2030</v>
          </cell>
          <cell r="B287">
            <v>460019</v>
          </cell>
          <cell r="C287" t="str">
            <v>Расходы по лизингу</v>
          </cell>
          <cell r="D287" t="str">
            <v>Finance lease expense</v>
          </cell>
        </row>
        <row r="288">
          <cell r="A288" t="str">
            <v>CI2040</v>
          </cell>
          <cell r="C288" t="str">
            <v>Поправка приведенной стоимости и влияние изменения ставки дисконтирования, расход</v>
          </cell>
          <cell r="D288" t="str">
            <v>Amendment of present value and impact of changes in discount rates, expense</v>
          </cell>
        </row>
        <row r="289">
          <cell r="A289" t="str">
            <v>CI2050</v>
          </cell>
          <cell r="C289" t="str">
            <v>Курсовые разницы</v>
          </cell>
          <cell r="D289" t="str">
            <v>Foreigh exchange</v>
          </cell>
        </row>
        <row r="290">
          <cell r="A290" t="str">
            <v>CI2060</v>
          </cell>
          <cell r="C290" t="str">
            <v>Прибыль / Убыток от курсовых разниц - дебиторская задолженность</v>
          </cell>
          <cell r="D290" t="str">
            <v>Foreign exchange gain/(loss) - account receivables</v>
          </cell>
        </row>
        <row r="291">
          <cell r="A291" t="str">
            <v>CI2061</v>
          </cell>
          <cell r="C291" t="str">
            <v>Прибыль / Убыток от курсовых разниц - кредиторская задолженность</v>
          </cell>
          <cell r="D291" t="str">
            <v>Foreign exchange gain/(loss) - account payables</v>
          </cell>
        </row>
        <row r="292">
          <cell r="A292" t="str">
            <v>CI2062</v>
          </cell>
          <cell r="C292" t="str">
            <v>Прибыль / Убыток от курсовых разниц - финансовые вложения</v>
          </cell>
          <cell r="D292" t="str">
            <v>Foreign exchange gain/(loss) - investments</v>
          </cell>
        </row>
        <row r="293">
          <cell r="A293" t="str">
            <v>CI2063</v>
          </cell>
          <cell r="C293" t="str">
            <v>Прибыль / Убыток от курсовых разниц - кредиты и займы полученные</v>
          </cell>
          <cell r="D293" t="str">
            <v>Foreign exchange gain/(loss) - borrowings</v>
          </cell>
        </row>
        <row r="294">
          <cell r="A294" t="str">
            <v>CI2064</v>
          </cell>
          <cell r="C294" t="str">
            <v>Прибыль / Убыток от курсовых разниц - денежные средства</v>
          </cell>
          <cell r="D294" t="str">
            <v>Foreign exchange gain/(loss) - cash</v>
          </cell>
        </row>
        <row r="295">
          <cell r="A295" t="str">
            <v>CI2065</v>
          </cell>
          <cell r="C295" t="str">
            <v>Прибыль / Убыток от курсовых разниц - прочие</v>
          </cell>
          <cell r="D295" t="str">
            <v>Foreign exchange gain/(loss) - other</v>
          </cell>
        </row>
        <row r="296">
          <cell r="A296" t="str">
            <v>CI2070</v>
          </cell>
          <cell r="B296">
            <v>460028</v>
          </cell>
          <cell r="C296" t="str">
            <v>Положительные курсовые разницы - дебиторская задолженность</v>
          </cell>
          <cell r="D296" t="str">
            <v>Foreign exchange gain - account receivables</v>
          </cell>
        </row>
        <row r="297">
          <cell r="A297" t="str">
            <v>CI2071</v>
          </cell>
          <cell r="C297" t="str">
            <v>Положительные курсовые разницы - кредиторская задолженность</v>
          </cell>
          <cell r="D297" t="str">
            <v>Foreign exchange gain - account payables</v>
          </cell>
        </row>
        <row r="298">
          <cell r="A298" t="str">
            <v>CI2072</v>
          </cell>
          <cell r="C298" t="str">
            <v>Положительные курсовые разницы - финансовые вложения</v>
          </cell>
          <cell r="D298" t="str">
            <v>Foreign exchange gain - investments</v>
          </cell>
        </row>
        <row r="299">
          <cell r="A299" t="str">
            <v>CI2073</v>
          </cell>
          <cell r="C299" t="str">
            <v>Положительные курсовые разницы - кредиты и займы полученные</v>
          </cell>
          <cell r="D299" t="str">
            <v>Foreign exchange gain - borrowings</v>
          </cell>
        </row>
        <row r="300">
          <cell r="A300" t="str">
            <v>CI2074</v>
          </cell>
          <cell r="C300" t="str">
            <v>Положительные курсовые разницы - денежные средства</v>
          </cell>
          <cell r="D300" t="str">
            <v>Foreign exchange gain - cash</v>
          </cell>
        </row>
        <row r="301">
          <cell r="A301" t="str">
            <v>CI2075</v>
          </cell>
          <cell r="C301" t="str">
            <v>Положительные курсовые разницы - прочие</v>
          </cell>
          <cell r="D301" t="str">
            <v>Foreign exchange gain - other</v>
          </cell>
        </row>
        <row r="302">
          <cell r="A302" t="str">
            <v>CI2080</v>
          </cell>
          <cell r="B302">
            <v>460027</v>
          </cell>
          <cell r="C302" t="str">
            <v>Отрицательные курсовые разницы - дебиторская задолженность</v>
          </cell>
          <cell r="D302" t="str">
            <v>Foreign exchange loss - account receivables</v>
          </cell>
        </row>
        <row r="303">
          <cell r="A303" t="str">
            <v>CI2081</v>
          </cell>
          <cell r="C303" t="str">
            <v>Отрицательные курсовые разницы - кредиторская задолженность</v>
          </cell>
          <cell r="D303" t="str">
            <v>Foreign exchange loss - account payables</v>
          </cell>
        </row>
        <row r="304">
          <cell r="A304" t="str">
            <v>CI2082</v>
          </cell>
          <cell r="C304" t="str">
            <v>Отрицательные курсовые разницы - финансовые вложения</v>
          </cell>
          <cell r="D304" t="str">
            <v>Foreign exchange loss - investments</v>
          </cell>
        </row>
        <row r="305">
          <cell r="A305" t="str">
            <v>CI2083</v>
          </cell>
          <cell r="C305" t="str">
            <v>Отрицательные курсовые разницы - кредиты и займы полученные</v>
          </cell>
          <cell r="D305" t="str">
            <v>Foreign exchange loss - borrowings</v>
          </cell>
        </row>
        <row r="306">
          <cell r="A306" t="str">
            <v>CI2084</v>
          </cell>
          <cell r="C306" t="str">
            <v>Отрицательные курсовые разницы - денежные средства</v>
          </cell>
          <cell r="D306" t="str">
            <v>Foreign exchange loss - cash</v>
          </cell>
        </row>
        <row r="307">
          <cell r="A307" t="str">
            <v>CI2085</v>
          </cell>
          <cell r="C307" t="str">
            <v>Отрицательные курсовые разницы - прочие</v>
          </cell>
          <cell r="D307" t="str">
            <v>Foreign exchange loss - other</v>
          </cell>
        </row>
        <row r="308">
          <cell r="A308" t="str">
            <v>CI2086</v>
          </cell>
          <cell r="C308" t="str">
            <v>Капитализируемые курсовые разницы</v>
          </cell>
          <cell r="D308" t="str">
            <v>Foreign exchange  -  capitalised in CIP</v>
          </cell>
        </row>
        <row r="309">
          <cell r="A309" t="str">
            <v>CI2090</v>
          </cell>
          <cell r="C309" t="str">
            <v>Налоги и пошлины</v>
          </cell>
          <cell r="D309" t="str">
            <v>Taxes and fees</v>
          </cell>
        </row>
        <row r="310">
          <cell r="A310" t="str">
            <v>CI2100</v>
          </cell>
          <cell r="C310" t="str">
            <v>Плата за землю, аренда земли</v>
          </cell>
          <cell r="D310" t="str">
            <v>Payment for land</v>
          </cell>
        </row>
        <row r="311">
          <cell r="A311" t="str">
            <v>CI2110</v>
          </cell>
          <cell r="C311" t="str">
            <v>Налог на добычу полезных ископаемых</v>
          </cell>
          <cell r="D311" t="str">
            <v>Severance tax</v>
          </cell>
        </row>
        <row r="312">
          <cell r="A312" t="str">
            <v>CI2120</v>
          </cell>
          <cell r="C312" t="str">
            <v>Налог на имущество</v>
          </cell>
          <cell r="D312" t="str">
            <v>Property tax</v>
          </cell>
        </row>
        <row r="313">
          <cell r="A313" t="str">
            <v>CI2130</v>
          </cell>
          <cell r="C313" t="str">
            <v>Плата за пользование водными объектами</v>
          </cell>
          <cell r="D313" t="str">
            <v>Payment for water objects</v>
          </cell>
        </row>
        <row r="314">
          <cell r="A314" t="str">
            <v>CI2140</v>
          </cell>
          <cell r="C314" t="str">
            <v>Транспортный налог</v>
          </cell>
          <cell r="D314" t="str">
            <v>Transportation tax</v>
          </cell>
        </row>
        <row r="315">
          <cell r="A315" t="str">
            <v>CI2150</v>
          </cell>
          <cell r="C315" t="str">
            <v>Платежи за предельно допустимые выбросы в природную среду</v>
          </cell>
          <cell r="D315" t="str">
            <v>Payments for emissions of environment</v>
          </cell>
        </row>
        <row r="316">
          <cell r="A316" t="str">
            <v>CI2160</v>
          </cell>
          <cell r="C316" t="str">
            <v>Прочие налоги</v>
          </cell>
          <cell r="D316" t="str">
            <v>Other taxes and fees</v>
          </cell>
        </row>
        <row r="317">
          <cell r="A317" t="str">
            <v>CI2170</v>
          </cell>
          <cell r="C317" t="str">
            <v>Корректировки</v>
          </cell>
          <cell r="D317" t="str">
            <v>Adjustments</v>
          </cell>
        </row>
        <row r="318">
          <cell r="A318" t="str">
            <v>CI2180</v>
          </cell>
          <cell r="C318" t="str">
            <v xml:space="preserve">Разница между производством и отгрузкой продукции </v>
          </cell>
          <cell r="D318" t="str">
            <v>Difference between production and shipment of products</v>
          </cell>
        </row>
        <row r="319">
          <cell r="A319" t="str">
            <v>CI2190</v>
          </cell>
          <cell r="C319" t="str">
            <v>Разница между отгрузкой и реализацией продукции</v>
          </cell>
          <cell r="D319" t="str">
            <v>Difference between shipment and sale of products</v>
          </cell>
        </row>
        <row r="320">
          <cell r="A320" t="str">
            <v>CI2200</v>
          </cell>
          <cell r="C320" t="str">
            <v>Незавершенное производство и внутренний оборот</v>
          </cell>
          <cell r="D320" t="str">
            <v>Work in progress and internal circulation</v>
          </cell>
        </row>
        <row r="321">
          <cell r="A321" t="str">
            <v>CI2201</v>
          </cell>
          <cell r="C321" t="str">
            <v>Исключение выручки/НРП от реализации построенных ОС и НЗС компаниям группы</v>
          </cell>
          <cell r="D321" t="str">
            <v>Excluding revenue / URP from sale of FA and CIP built group companies</v>
          </cell>
        </row>
        <row r="322">
          <cell r="A322" t="str">
            <v>CI2209</v>
          </cell>
          <cell r="C322" t="str">
            <v>Прочие корректировки</v>
          </cell>
          <cell r="D322" t="str">
            <v>Other adjustements</v>
          </cell>
        </row>
        <row r="323">
          <cell r="A323" t="str">
            <v>CI2210</v>
          </cell>
          <cell r="C323" t="str">
            <v xml:space="preserve">Содержание непроизводственных объектов, не приносящих доход </v>
          </cell>
          <cell r="D323" t="str">
            <v>Maintenance of nonproduction property not-generating income</v>
          </cell>
        </row>
        <row r="324">
          <cell r="A324" t="str">
            <v>CI2220</v>
          </cell>
          <cell r="C324" t="str">
            <v>[СНОНПД] - Ненормируемые материалы</v>
          </cell>
          <cell r="D324" t="str">
            <v>[MVPNGI] -Nonnormable materials</v>
          </cell>
        </row>
        <row r="325">
          <cell r="A325" t="str">
            <v>CI2230</v>
          </cell>
          <cell r="C325" t="str">
            <v>[СНОНПД] - Энергоресурсы со стороны</v>
          </cell>
          <cell r="D325" t="str">
            <v>[MVPNGI] - Energy resources from third parties</v>
          </cell>
        </row>
        <row r="326">
          <cell r="A326" t="str">
            <v>CI2240</v>
          </cell>
          <cell r="C326" t="str">
            <v xml:space="preserve">[СНОНПД] - Электроэнергия </v>
          </cell>
          <cell r="D326" t="str">
            <v>[MVPNGI] - Electricity</v>
          </cell>
        </row>
        <row r="327">
          <cell r="A327" t="str">
            <v>CI2250</v>
          </cell>
          <cell r="C327" t="str">
            <v xml:space="preserve">[СНОНПД] - Теплоэнергия </v>
          </cell>
          <cell r="D327" t="str">
            <v>[MVPNGI] - Heat</v>
          </cell>
        </row>
        <row r="328">
          <cell r="A328" t="str">
            <v>CI2260</v>
          </cell>
          <cell r="C328" t="str">
            <v>[СНОНПД] - Вода</v>
          </cell>
          <cell r="D328" t="str">
            <v>[MVPNGI] - Water</v>
          </cell>
        </row>
        <row r="329">
          <cell r="A329" t="str">
            <v>CI2270</v>
          </cell>
          <cell r="C329" t="str">
            <v>[СНОНПД] - Стоки</v>
          </cell>
          <cell r="D329" t="str">
            <v>[MVPNGI] - Water flow</v>
          </cell>
        </row>
        <row r="330">
          <cell r="A330" t="str">
            <v>CI2280</v>
          </cell>
          <cell r="C330" t="str">
            <v>[СНОНПД] - Затраты на оплату труда</v>
          </cell>
          <cell r="D330" t="str">
            <v>[MVPNGI] - Labour costs</v>
          </cell>
        </row>
        <row r="331">
          <cell r="A331" t="str">
            <v>CI2290</v>
          </cell>
          <cell r="C331" t="str">
            <v>[СНОНПД] - Фонд оплаты труда</v>
          </cell>
          <cell r="D331" t="str">
            <v>[MVPNGI] - Wage fund</v>
          </cell>
        </row>
        <row r="332">
          <cell r="A332" t="str">
            <v>CI2300</v>
          </cell>
          <cell r="C332" t="str">
            <v>[СНОНПД] - Страховые взносы</v>
          </cell>
          <cell r="D332" t="str">
            <v>[MVPNGI] - Insurance premiums</v>
          </cell>
        </row>
        <row r="333">
          <cell r="A333" t="str">
            <v>CI2310</v>
          </cell>
          <cell r="C333" t="str">
            <v>[СНОНПД] - Обязат.страхов.от несчастных случаев</v>
          </cell>
          <cell r="D333" t="str">
            <v>[MVPNGI] - Compulsory insurance</v>
          </cell>
        </row>
        <row r="334">
          <cell r="A334" t="str">
            <v>CI2320</v>
          </cell>
          <cell r="C334" t="str">
            <v>[СНОНПД] - Резервы на оплату труда</v>
          </cell>
          <cell r="D334" t="str">
            <v>[MVPNGI] - Provisions for salaries</v>
          </cell>
        </row>
        <row r="335">
          <cell r="A335" t="str">
            <v>CI2330</v>
          </cell>
          <cell r="C335" t="str">
            <v>[СНОНПД] - Резервы на страховые взносы</v>
          </cell>
          <cell r="D335" t="str">
            <v>[MVPNGI] - Provisions for insurance premiums</v>
          </cell>
        </row>
        <row r="336">
          <cell r="A336" t="str">
            <v>CI2340</v>
          </cell>
          <cell r="C336" t="str">
            <v>[СНОНПД] - Резервы на обязат.страхов.от несчастных случаев</v>
          </cell>
          <cell r="D336" t="str">
            <v>[MVPNGI] - Provisions for compulsory insurance</v>
          </cell>
        </row>
        <row r="337">
          <cell r="A337" t="str">
            <v>CI2350</v>
          </cell>
          <cell r="C337" t="str">
            <v>[СНОНПД] - Амортизация прочих основных средств</v>
          </cell>
          <cell r="D337" t="str">
            <v>[MVPNGI] - Depreciation of other fixed assets</v>
          </cell>
        </row>
        <row r="338">
          <cell r="A338" t="str">
            <v>CI2360</v>
          </cell>
          <cell r="C338" t="str">
            <v>[СНОНПД] - Ремонты со стороны</v>
          </cell>
          <cell r="D338" t="str">
            <v>[MVPNGI] - Repairs made by third parties</v>
          </cell>
        </row>
        <row r="339">
          <cell r="A339" t="str">
            <v>CI2370</v>
          </cell>
          <cell r="C339" t="str">
            <v>[СНОНПД] - Капитальный ремонт зданий и сооружений</v>
          </cell>
          <cell r="D339" t="str">
            <v>[MVPNGI] - Overhaul of buildings</v>
          </cell>
        </row>
        <row r="340">
          <cell r="A340" t="str">
            <v>CI2380</v>
          </cell>
          <cell r="C340" t="str">
            <v>[СНОНПД] - Капитальный ремонт оборудования</v>
          </cell>
          <cell r="D340" t="str">
            <v>[MVPNGI] - Major Repairs</v>
          </cell>
        </row>
        <row r="341">
          <cell r="A341" t="str">
            <v>CI2390</v>
          </cell>
          <cell r="C341" t="str">
            <v>[СНОНПД] - Текущий ремонт зданий и сооружений</v>
          </cell>
          <cell r="D341" t="str">
            <v xml:space="preserve">[MVPNGI] - Maintenance of buildings </v>
          </cell>
        </row>
        <row r="342">
          <cell r="A342" t="str">
            <v>CI2400</v>
          </cell>
          <cell r="C342" t="str">
            <v>[СНОНПД] - Текущий ремонт  оборудования</v>
          </cell>
          <cell r="D342" t="str">
            <v>[MVPNGI] - Maintenance of equipment</v>
          </cell>
        </row>
        <row r="343">
          <cell r="A343" t="str">
            <v>CI2410</v>
          </cell>
          <cell r="C343" t="str">
            <v>[СНОНПД] - Эксплуатация зданий и сооружений</v>
          </cell>
          <cell r="D343" t="str">
            <v xml:space="preserve">[MVPNGI] - Operation of buildings </v>
          </cell>
        </row>
        <row r="344">
          <cell r="A344" t="str">
            <v>CI2420</v>
          </cell>
          <cell r="C344" t="str">
            <v>[СНОНПД] - Эксплуатация  оборудования</v>
          </cell>
          <cell r="D344" t="str">
            <v>[MVPNGI] - Operation of equipment</v>
          </cell>
        </row>
        <row r="345">
          <cell r="A345" t="str">
            <v>CI2430</v>
          </cell>
          <cell r="C345" t="str">
            <v>[СНОНПД] - Автотранспортные услуги</v>
          </cell>
          <cell r="D345" t="str">
            <v>[MVPNGI] - Transport services</v>
          </cell>
        </row>
        <row r="346">
          <cell r="A346" t="str">
            <v>CI2440</v>
          </cell>
          <cell r="C346" t="str">
            <v>[СНОНПД] - Охрана предприятия</v>
          </cell>
          <cell r="D346" t="str">
            <v xml:space="preserve">[MVPNGI] - Security </v>
          </cell>
        </row>
        <row r="347">
          <cell r="A347" t="str">
            <v>CI2450</v>
          </cell>
          <cell r="C347" t="str">
            <v>[СНОНПД] - Охрана труда</v>
          </cell>
          <cell r="D347" t="str">
            <v>[MVPNGI] - Labour Protection</v>
          </cell>
        </row>
        <row r="348">
          <cell r="A348" t="str">
            <v>CI2460</v>
          </cell>
          <cell r="C348" t="str">
            <v>[СНОНПД] - Охрана природы</v>
          </cell>
          <cell r="D348" t="str">
            <v>[MVPNGI] - Preservation of the environment</v>
          </cell>
        </row>
        <row r="349">
          <cell r="A349" t="str">
            <v>CI2470</v>
          </cell>
          <cell r="C349" t="str">
            <v>[СНОНПД] - Командировки</v>
          </cell>
          <cell r="D349" t="str">
            <v>[MVPNGI] - Business trips</v>
          </cell>
        </row>
        <row r="350">
          <cell r="A350" t="str">
            <v>CI2480</v>
          </cell>
          <cell r="C350" t="str">
            <v>[СНОНПД] - Подбор, подготовка и переподготовка персонала</v>
          </cell>
          <cell r="D350" t="str">
            <v>[MVPNGI] - Selection, training and retraining of staff</v>
          </cell>
        </row>
        <row r="351">
          <cell r="A351" t="str">
            <v>CI2490</v>
          </cell>
          <cell r="C351" t="str">
            <v>[СНОНПД] - Прочее</v>
          </cell>
          <cell r="D351" t="str">
            <v>[MVPNGI] - Others</v>
          </cell>
        </row>
        <row r="352">
          <cell r="A352" t="str">
            <v>CI.NONE</v>
          </cell>
          <cell r="C352" t="str">
            <v>Без аналитики</v>
          </cell>
          <cell r="D352" t="str">
            <v>None</v>
          </cell>
        </row>
        <row r="353">
          <cell r="A353" t="str">
            <v>CI8500</v>
          </cell>
          <cell r="C353" t="str">
            <v>Выручка от реализации калия</v>
          </cell>
        </row>
        <row r="354">
          <cell r="A354" t="str">
            <v>CI8510</v>
          </cell>
          <cell r="C354" t="str">
            <v>Выручка от реализации товаров / работ /услуг</v>
          </cell>
        </row>
        <row r="355">
          <cell r="A355" t="str">
            <v>CI8520</v>
          </cell>
          <cell r="C355" t="str">
            <v>Себестоимость - Материалы и компоненты</v>
          </cell>
        </row>
        <row r="356">
          <cell r="A356" t="str">
            <v>CI8530</v>
          </cell>
          <cell r="C356" t="str">
            <v>Себестоимость - Топливо и энергия</v>
          </cell>
        </row>
        <row r="357">
          <cell r="A357" t="str">
            <v>CI8540</v>
          </cell>
          <cell r="C357" t="str">
            <v>Себестоимость - Затраты на оплату труда</v>
          </cell>
        </row>
        <row r="358">
          <cell r="A358" t="str">
            <v>CI8550</v>
          </cell>
          <cell r="C358" t="str">
            <v>Себестоимость - Амортизация основных средств</v>
          </cell>
        </row>
        <row r="359">
          <cell r="A359" t="str">
            <v>CI8560</v>
          </cell>
          <cell r="C359" t="str">
            <v>Себестоимость - Амортизация нематериальных активов</v>
          </cell>
        </row>
        <row r="360">
          <cell r="A360" t="str">
            <v>CI8570</v>
          </cell>
          <cell r="C360" t="str">
            <v>Себестоимость - Ремонт и техническое обслуживание</v>
          </cell>
        </row>
        <row r="361">
          <cell r="A361" t="str">
            <v>CI8580</v>
          </cell>
          <cell r="C361" t="str">
            <v>Себестоимость - Внутренние перевозки между рудниками по железной дороге</v>
          </cell>
        </row>
        <row r="362">
          <cell r="A362" t="str">
            <v>CI8590</v>
          </cell>
          <cell r="C362" t="str">
            <v>Себестоимость - Изменение остатков незавершенного производства готовой продукции и товаров в пути</v>
          </cell>
        </row>
        <row r="363">
          <cell r="A363" t="str">
            <v>CI8600</v>
          </cell>
          <cell r="C363" t="str">
            <v>Себестоимость - Коммунальные расходы</v>
          </cell>
        </row>
        <row r="364">
          <cell r="A364" t="str">
            <v>CI8610</v>
          </cell>
          <cell r="C364" t="str">
            <v>Себестоимость - Прочие расходы</v>
          </cell>
        </row>
        <row r="365">
          <cell r="A365" t="str">
            <v>CI8611</v>
          </cell>
          <cell r="C365" t="str">
            <v>Себестоимость - Локальные счета</v>
          </cell>
        </row>
        <row r="366">
          <cell r="A366" t="str">
            <v>CI8612</v>
          </cell>
          <cell r="C366" t="str">
            <v>Управленческие расходы - Расходы на  работы и услуги социального характера</v>
          </cell>
        </row>
        <row r="367">
          <cell r="A367" t="str">
            <v>CI8613</v>
          </cell>
          <cell r="C367" t="str">
            <v>Себестоимость - Сдача имущества в аренду</v>
          </cell>
        </row>
        <row r="368">
          <cell r="A368" t="str">
            <v>CI8620</v>
          </cell>
          <cell r="C368" t="str">
            <v>Управленческие расходы - Материалы и топливо</v>
          </cell>
        </row>
        <row r="369">
          <cell r="A369" t="str">
            <v>CI8630</v>
          </cell>
          <cell r="C369" t="str">
            <v>Управленческие расходы - Затраты на оплату труда</v>
          </cell>
        </row>
        <row r="370">
          <cell r="A370" t="str">
            <v>CI8640</v>
          </cell>
          <cell r="C370" t="str">
            <v>Управленческие расходы - Амортизация основных средств</v>
          </cell>
        </row>
        <row r="371">
          <cell r="A371" t="str">
            <v>CI8650</v>
          </cell>
          <cell r="C371" t="str">
            <v>Управленческие расходы - Амортизация нематериальных активов</v>
          </cell>
        </row>
        <row r="372">
          <cell r="A372" t="str">
            <v>CI8660</v>
          </cell>
          <cell r="C372" t="str">
            <v>Управленческие расходы - Ремонты и техническая эксплуатация</v>
          </cell>
        </row>
        <row r="373">
          <cell r="A373" t="str">
            <v>CI8670</v>
          </cell>
          <cell r="C373" t="str">
            <v>Управленческие расходы - Услуги связи и информационных технологий</v>
          </cell>
        </row>
        <row r="374">
          <cell r="A374" t="str">
            <v>CI8680</v>
          </cell>
          <cell r="C374" t="str">
            <v>Управленческие расходы - Консультационные, аудиторские и юридические услуги</v>
          </cell>
        </row>
        <row r="375">
          <cell r="A375" t="str">
            <v>CI8690</v>
          </cell>
          <cell r="C375" t="str">
            <v>Управленческие расходы - Прочие расходы</v>
          </cell>
        </row>
        <row r="376">
          <cell r="A376" t="str">
            <v>CI8691</v>
          </cell>
          <cell r="C376" t="str">
            <v xml:space="preserve">Прочие доходы и расходы расходы - Содержание непроизводственных объектов, не приносящих доход </v>
          </cell>
        </row>
        <row r="377">
          <cell r="A377" t="str">
            <v>CI8692</v>
          </cell>
          <cell r="C377" t="str">
            <v>Управленческие расходы - Локальные счета</v>
          </cell>
        </row>
        <row r="378">
          <cell r="A378" t="str">
            <v>CI8700</v>
          </cell>
          <cell r="C378" t="str">
            <v>Налоги и отчисления, кроме налога на прибыль</v>
          </cell>
        </row>
        <row r="379">
          <cell r="A379" t="str">
            <v>CI8710</v>
          </cell>
          <cell r="C379" t="str">
            <v>Расходы на продажу - Железнодорожний тариф и аренда вагонов</v>
          </cell>
        </row>
        <row r="380">
          <cell r="A380" t="str">
            <v>CI8720</v>
          </cell>
          <cell r="C380" t="str">
            <v>Расходы на продажу - Фрахт</v>
          </cell>
        </row>
        <row r="381">
          <cell r="A381" t="str">
            <v>CI8730</v>
          </cell>
          <cell r="C381" t="str">
            <v>Расходы на продажу - Услуги порта, перевалка в порту и на борт речных судов</v>
          </cell>
        </row>
        <row r="382">
          <cell r="A382" t="str">
            <v>CI8740</v>
          </cell>
          <cell r="C382" t="str">
            <v>Расходы на продажу - Содержание и ремонт подвижного состава и жд путей</v>
          </cell>
        </row>
        <row r="383">
          <cell r="A383" t="str">
            <v>CI8750</v>
          </cell>
          <cell r="C383" t="str">
            <v>Расходы на продажу - Затраты на оплату труда</v>
          </cell>
        </row>
        <row r="384">
          <cell r="A384" t="str">
            <v>CI8760</v>
          </cell>
          <cell r="C384" t="str">
            <v>Расходы на продажу - Амортизация основных средств</v>
          </cell>
        </row>
        <row r="385">
          <cell r="A385" t="str">
            <v>CI8770</v>
          </cell>
          <cell r="C385" t="str">
            <v>Расходы на продажу - Амортизация нематериальных активов</v>
          </cell>
        </row>
        <row r="386">
          <cell r="A386" t="str">
            <v>CI8780</v>
          </cell>
          <cell r="C386" t="str">
            <v>Расходы на продажу - Арендная плата</v>
          </cell>
        </row>
        <row r="387">
          <cell r="A387" t="str">
            <v>CI8790</v>
          </cell>
          <cell r="C387" t="str">
            <v>Расходы на продажу - Комиссионное вознаграждение за реализацию продукции</v>
          </cell>
        </row>
        <row r="388">
          <cell r="A388" t="str">
            <v>CI8795</v>
          </cell>
          <cell r="C388" t="str">
            <v>Расходы на продажу - Перевалка грузов</v>
          </cell>
        </row>
        <row r="389">
          <cell r="A389" t="str">
            <v>CI8796</v>
          </cell>
          <cell r="C389" t="str">
            <v>Расходы на продажу - Административные расходы трейдеров</v>
          </cell>
        </row>
        <row r="390">
          <cell r="A390" t="str">
            <v>CI8800</v>
          </cell>
          <cell r="C390" t="str">
            <v>Расходы на продажу - Прочие расходы</v>
          </cell>
        </row>
        <row r="391">
          <cell r="A391" t="str">
            <v>CI8801</v>
          </cell>
          <cell r="C391" t="str">
            <v>Расходы на продажу - Локальные счета</v>
          </cell>
        </row>
        <row r="392">
          <cell r="A392" t="str">
            <v>CI8810</v>
          </cell>
          <cell r="C392" t="str">
            <v>Прочие доходы и расходы - Прибыль / Убыток от выбытия основных средств</v>
          </cell>
        </row>
        <row r="393">
          <cell r="A393" t="str">
            <v>CI8820</v>
          </cell>
          <cell r="C393" t="str">
            <v>Прочие доходы и расходы - Социальные расходы и благотворительность</v>
          </cell>
        </row>
        <row r="394">
          <cell r="A394" t="str">
            <v>CI8830</v>
          </cell>
          <cell r="C394" t="str">
            <v>Прочие доходы и расходы - Начисление резерва по сомнительной задолженности</v>
          </cell>
        </row>
        <row r="395">
          <cell r="A395" t="str">
            <v>CI8840</v>
          </cell>
          <cell r="C395" t="str">
            <v>Прочие доходы и расходы - Прочие расходы, нетто</v>
          </cell>
        </row>
        <row r="396">
          <cell r="A396" t="str">
            <v>CI8841</v>
          </cell>
          <cell r="C396" t="str">
            <v>Прочие доходы и расходы - Прочие доходы</v>
          </cell>
        </row>
        <row r="397">
          <cell r="A397" t="str">
            <v>CI8842</v>
          </cell>
          <cell r="C397" t="str">
            <v>Прочие доходы и расходы - Прочие расходы</v>
          </cell>
        </row>
        <row r="398">
          <cell r="A398" t="str">
            <v>CI8843</v>
          </cell>
          <cell r="C398" t="str">
            <v>Прочие доходы и расходы - Локальные счета</v>
          </cell>
        </row>
        <row r="399">
          <cell r="A399" t="str">
            <v>CI8844</v>
          </cell>
          <cell r="C399" t="str">
            <v>Прочие доходы и расходы - Расходы по прекращаемым видам деятельности</v>
          </cell>
        </row>
        <row r="400">
          <cell r="A400" t="str">
            <v>CI8850</v>
          </cell>
          <cell r="C400" t="str">
            <v>Проценты к получению</v>
          </cell>
        </row>
        <row r="401">
          <cell r="A401" t="str">
            <v>CI8851</v>
          </cell>
          <cell r="C401" t="str">
            <v>Проценты к уплате</v>
          </cell>
        </row>
        <row r="402">
          <cell r="A402" t="str">
            <v>CI8860</v>
          </cell>
          <cell r="C402" t="str">
            <v>Прочие финансовые доходы</v>
          </cell>
        </row>
        <row r="403">
          <cell r="A403" t="str">
            <v>CI8880</v>
          </cell>
          <cell r="C403" t="str">
            <v>Прочие финансовые расходы</v>
          </cell>
        </row>
        <row r="404">
          <cell r="A404" t="str">
            <v>CI8890</v>
          </cell>
          <cell r="C404" t="str">
            <v>Курсовые разницы, нетто</v>
          </cell>
        </row>
      </sheetData>
      <sheetData sheetId="63">
        <row r="4">
          <cell r="D4" t="str">
            <v>Код</v>
          </cell>
          <cell r="E4" t="str">
            <v>Наименование вида движения</v>
          </cell>
          <cell r="F4" t="str">
            <v>Код</v>
          </cell>
          <cell r="G4" t="str">
            <v>Movement type description</v>
          </cell>
        </row>
        <row r="13">
          <cell r="D13" t="str">
            <v>FH000</v>
          </cell>
          <cell r="E13" t="str">
            <v>Все виды движения</v>
          </cell>
          <cell r="F13" t="str">
            <v>FH000</v>
          </cell>
          <cell r="G13" t="str">
            <v>All flows</v>
          </cell>
        </row>
        <row r="14">
          <cell r="D14" t="str">
            <v>FI000</v>
          </cell>
          <cell r="E14" t="str">
            <v>Входящее сальдо</v>
          </cell>
          <cell r="F14" t="str">
            <v>FI000</v>
          </cell>
          <cell r="G14" t="str">
            <v>Opening balance</v>
          </cell>
        </row>
        <row r="15">
          <cell r="D15" t="str">
            <v>FI010</v>
          </cell>
          <cell r="E15" t="str">
            <v>Сальдо на начало периода</v>
          </cell>
          <cell r="F15" t="str">
            <v>FI010</v>
          </cell>
          <cell r="G15" t="str">
            <v>Opening balance as of</v>
          </cell>
        </row>
        <row r="16">
          <cell r="D16" t="str">
            <v>FI015</v>
          </cell>
          <cell r="E16" t="str">
            <v>Корректировка входящего сальдо</v>
          </cell>
          <cell r="F16" t="str">
            <v>FI015</v>
          </cell>
          <cell r="G16" t="str">
            <v>Change in OB</v>
          </cell>
        </row>
        <row r="17">
          <cell r="D17" t="str">
            <v>FI020</v>
          </cell>
          <cell r="E17" t="str">
            <v>Эффект от изменения в учетной политике</v>
          </cell>
          <cell r="F17" t="str">
            <v>FI020</v>
          </cell>
          <cell r="G17" t="str">
            <v>Effect of changes in accounting policy</v>
          </cell>
        </row>
        <row r="18">
          <cell r="D18" t="str">
            <v>FI100</v>
          </cell>
          <cell r="E18" t="str">
            <v>Изменение за период</v>
          </cell>
          <cell r="F18" t="str">
            <v>FI100</v>
          </cell>
          <cell r="G18" t="str">
            <v>Change for the period</v>
          </cell>
        </row>
        <row r="19">
          <cell r="D19" t="str">
            <v>FI200</v>
          </cell>
          <cell r="E19" t="str">
            <v>Увеличение</v>
          </cell>
          <cell r="F19" t="str">
            <v>FI200</v>
          </cell>
          <cell r="G19" t="str">
            <v>Increase</v>
          </cell>
        </row>
        <row r="20">
          <cell r="D20" t="str">
            <v>FI210</v>
          </cell>
          <cell r="E20" t="str">
            <v>Поступление при приобретении/увеличении доли в компании</v>
          </cell>
          <cell r="F20" t="str">
            <v>FI210</v>
          </cell>
          <cell r="G20" t="str">
            <v>Acquired on acquisitions of subsidiaries</v>
          </cell>
        </row>
        <row r="21">
          <cell r="D21" t="str">
            <v>FI215</v>
          </cell>
          <cell r="E21" t="str">
            <v>Поступление / Начисление / Увеличение</v>
          </cell>
          <cell r="F21" t="str">
            <v>FI215</v>
          </cell>
          <cell r="G21" t="str">
            <v>Additions</v>
          </cell>
        </row>
        <row r="22">
          <cell r="D22" t="str">
            <v>FI225</v>
          </cell>
          <cell r="E22" t="str">
            <v>(Начисление) / восстановление износа или обесценения</v>
          </cell>
          <cell r="F22" t="str">
            <v>FI225</v>
          </cell>
          <cell r="G22" t="str">
            <v>(Impairment)/Reversal of impairment</v>
          </cell>
        </row>
        <row r="23">
          <cell r="D23" t="str">
            <v>FI230</v>
          </cell>
          <cell r="E23" t="str">
            <v>Дополнительные взносы</v>
          </cell>
          <cell r="F23" t="str">
            <v>FI230</v>
          </cell>
          <cell r="G23" t="str">
            <v>Additional contribution</v>
          </cell>
        </row>
        <row r="24">
          <cell r="D24" t="str">
            <v>FI235</v>
          </cell>
          <cell r="E24" t="str">
            <v>Начисление амортизации ОС/НМА</v>
          </cell>
          <cell r="F24" t="str">
            <v>FI235</v>
          </cell>
          <cell r="G24" t="str">
            <v xml:space="preserve">Amortisation/Depreciation charge </v>
          </cell>
        </row>
        <row r="25">
          <cell r="D25" t="str">
            <v>FI240</v>
          </cell>
          <cell r="E25" t="str">
            <v>Начисление резервов</v>
          </cell>
          <cell r="F25" t="str">
            <v>FI240</v>
          </cell>
          <cell r="G25" t="str">
            <v>Provision accrued</v>
          </cell>
        </row>
        <row r="26">
          <cell r="D26" t="str">
            <v>FI245</v>
          </cell>
          <cell r="E26" t="str">
            <v>Поступление в виде вклада в уставный капитал</v>
          </cell>
          <cell r="F26" t="str">
            <v>FI245</v>
          </cell>
          <cell r="G26" t="str">
            <v>Contributions to charted capital</v>
          </cell>
        </row>
        <row r="27">
          <cell r="D27" t="str">
            <v>FI250</v>
          </cell>
          <cell r="E27" t="str">
            <v>Изменение в связи с дисконтированием</v>
          </cell>
          <cell r="F27" t="str">
            <v>FI250</v>
          </cell>
          <cell r="G27" t="str">
            <v>Unwinding of the present value discount and effect of changes in discount rates</v>
          </cell>
        </row>
        <row r="28">
          <cell r="D28" t="str">
            <v>FI255</v>
          </cell>
          <cell r="E28" t="str">
            <v>Перевыпуск ранее выкупленных облигаций</v>
          </cell>
          <cell r="F28" t="str">
            <v>FI255</v>
          </cell>
          <cell r="G28" t="str">
            <v>Re-issuance of previously repurchased bonds</v>
          </cell>
        </row>
        <row r="29">
          <cell r="D29" t="str">
            <v>FI260</v>
          </cell>
          <cell r="E29" t="str">
            <v>Начисление процентов по кредитам и займам полученным</v>
          </cell>
          <cell r="F29" t="str">
            <v>FI260</v>
          </cell>
          <cell r="G29" t="str">
            <v>Interest accrued</v>
          </cell>
        </row>
        <row r="30">
          <cell r="D30" t="str">
            <v>FI265</v>
          </cell>
          <cell r="E30" t="str">
            <v>Безвозмездное получение активов</v>
          </cell>
          <cell r="F30" t="str">
            <v>FI265</v>
          </cell>
          <cell r="G30" t="str">
            <v>Non-repayable assest acquisition</v>
          </cell>
        </row>
        <row r="31">
          <cell r="D31" t="str">
            <v>FI270</v>
          </cell>
          <cell r="E31" t="str">
            <v>Дивиденды к получению</v>
          </cell>
          <cell r="F31" t="str">
            <v>FI270</v>
          </cell>
          <cell r="G31" t="str">
            <v>Dividends receivable</v>
          </cell>
        </row>
        <row r="32">
          <cell r="D32" t="str">
            <v>FI280</v>
          </cell>
          <cell r="E32" t="str">
            <v xml:space="preserve">Капитализация </v>
          </cell>
          <cell r="F32" t="str">
            <v>FI280</v>
          </cell>
          <cell r="G32" t="str">
            <v>Capitalisation</v>
          </cell>
        </row>
        <row r="33">
          <cell r="D33" t="str">
            <v>FI281</v>
          </cell>
          <cell r="E33" t="str">
            <v>Капитализация процентов по кредитам</v>
          </cell>
          <cell r="F33" t="str">
            <v>FI281</v>
          </cell>
          <cell r="G33" t="str">
            <v>Capitalised borrowing costs</v>
          </cell>
        </row>
        <row r="34">
          <cell r="D34" t="str">
            <v>FI282</v>
          </cell>
          <cell r="E34" t="str">
            <v>Капитализация амортизации ОС и НМА</v>
          </cell>
          <cell r="F34" t="str">
            <v>FI282</v>
          </cell>
          <cell r="G34" t="str">
            <v>Capitalised depreciation and amortization</v>
          </cell>
        </row>
        <row r="35">
          <cell r="D35" t="str">
            <v>FI283</v>
          </cell>
          <cell r="E35" t="str">
            <v>Капитализация курсовой разницы</v>
          </cell>
          <cell r="F35" t="str">
            <v>FI283</v>
          </cell>
          <cell r="G35" t="str">
            <v>Capitalised foreign exchange losses</v>
          </cell>
        </row>
        <row r="36">
          <cell r="D36" t="str">
            <v>FI284</v>
          </cell>
          <cell r="E36" t="str">
            <v>Капитализация запасов</v>
          </cell>
          <cell r="F36" t="str">
            <v>FI284</v>
          </cell>
        </row>
        <row r="37">
          <cell r="D37" t="str">
            <v>FI300</v>
          </cell>
          <cell r="E37" t="str">
            <v>Уменьшение</v>
          </cell>
          <cell r="F37" t="str">
            <v>FI300</v>
          </cell>
          <cell r="G37" t="str">
            <v>Decrease</v>
          </cell>
        </row>
        <row r="38">
          <cell r="D38" t="str">
            <v>FI305</v>
          </cell>
          <cell r="E38" t="str">
            <v>Выбыло при выбытии/уменьшении доли в дочерних компаниях</v>
          </cell>
          <cell r="F38" t="str">
            <v>FI305</v>
          </cell>
          <cell r="G38" t="str">
            <v>Disposed on disposal of subsidiaries</v>
          </cell>
        </row>
        <row r="39">
          <cell r="D39" t="str">
            <v>FI310</v>
          </cell>
          <cell r="E39" t="str">
            <v>Списание ОС</v>
          </cell>
          <cell r="F39" t="str">
            <v>FI310</v>
          </cell>
          <cell r="G39" t="str">
            <v>Write-off of fixed assets</v>
          </cell>
        </row>
        <row r="40">
          <cell r="D40" t="str">
            <v>FI315</v>
          </cell>
          <cell r="E40" t="str">
            <v>Выбытие</v>
          </cell>
          <cell r="F40" t="str">
            <v>FI315</v>
          </cell>
          <cell r="G40" t="str">
            <v xml:space="preserve">Disposals </v>
          </cell>
        </row>
        <row r="41">
          <cell r="D41" t="str">
            <v>FI320</v>
          </cell>
          <cell r="E41" t="str">
            <v>Восстановление резерва</v>
          </cell>
          <cell r="F41" t="str">
            <v>FI320</v>
          </cell>
          <cell r="G41" t="str">
            <v>Provision reversed</v>
          </cell>
        </row>
        <row r="42">
          <cell r="D42" t="str">
            <v>FI325</v>
          </cell>
          <cell r="E42" t="str">
            <v>Использование резерва</v>
          </cell>
          <cell r="F42" t="str">
            <v>FI325</v>
          </cell>
          <cell r="G42" t="str">
            <v>Utilisation of provision</v>
          </cell>
        </row>
        <row r="43">
          <cell r="D43" t="str">
            <v>FI330</v>
          </cell>
          <cell r="E43" t="str">
            <v>Погашение резерва денежными средствами</v>
          </cell>
          <cell r="F43" t="str">
            <v>FI330</v>
          </cell>
          <cell r="G43" t="str">
            <v>Cash settlement of provision</v>
          </cell>
        </row>
        <row r="44">
          <cell r="D44" t="str">
            <v>FI335</v>
          </cell>
          <cell r="E44" t="str">
            <v>Признание комиссий за синдицированные кредиты</v>
          </cell>
          <cell r="F44" t="str">
            <v>FI335</v>
          </cell>
          <cell r="G44" t="str">
            <v>Recognition of syndication fees and other financial charges</v>
          </cell>
        </row>
        <row r="45">
          <cell r="D45" t="str">
            <v>FI340</v>
          </cell>
          <cell r="E45" t="str">
            <v>Амортизация комиссий за синдицированные кредиты</v>
          </cell>
          <cell r="F45" t="str">
            <v>FI340</v>
          </cell>
          <cell r="G45" t="str">
            <v>Amortisation of syndication fees and other financial charges</v>
          </cell>
        </row>
        <row r="46">
          <cell r="D46" t="str">
            <v>FI345</v>
          </cell>
          <cell r="E46" t="str">
            <v>Выкуп облигаций</v>
          </cell>
          <cell r="F46" t="str">
            <v>FI345</v>
          </cell>
          <cell r="G46" t="str">
            <v>Repurchase of bonds</v>
          </cell>
        </row>
        <row r="47">
          <cell r="D47" t="str">
            <v>FI350</v>
          </cell>
          <cell r="E47" t="str">
            <v>Оплата процентов по кредитам и займам полученным</v>
          </cell>
          <cell r="F47" t="str">
            <v>FI350</v>
          </cell>
          <cell r="G47" t="str">
            <v>Interest paid</v>
          </cell>
        </row>
        <row r="48">
          <cell r="D48" t="str">
            <v>FI355</v>
          </cell>
          <cell r="E48" t="str">
            <v>Списание безнадежных долгов в периоде</v>
          </cell>
          <cell r="F48" t="str">
            <v>FI355</v>
          </cell>
          <cell r="G48" t="str">
            <v>Amounts written off during the year as uncollectible</v>
          </cell>
        </row>
        <row r="49">
          <cell r="D49" t="str">
            <v>FI360</v>
          </cell>
          <cell r="E49" t="str">
            <v>Потеря контроля</v>
          </cell>
          <cell r="F49" t="str">
            <v>FI360</v>
          </cell>
          <cell r="G49" t="str">
            <v>Loss of controlling interest</v>
          </cell>
        </row>
        <row r="50">
          <cell r="D50" t="str">
            <v>FI365</v>
          </cell>
          <cell r="E50" t="str">
            <v>Дивиденды полученные</v>
          </cell>
          <cell r="F50" t="str">
            <v>FI365</v>
          </cell>
          <cell r="G50" t="str">
            <v>Dividends received</v>
          </cell>
        </row>
        <row r="51">
          <cell r="D51" t="str">
            <v>FI400</v>
          </cell>
          <cell r="E51" t="str">
            <v>Движение капитала</v>
          </cell>
          <cell r="F51" t="str">
            <v>FI400</v>
          </cell>
          <cell r="G51" t="str">
            <v>Shareholders' equity</v>
          </cell>
        </row>
        <row r="52">
          <cell r="D52" t="str">
            <v>FI405</v>
          </cell>
          <cell r="E52" t="str">
            <v>(Прибыль) / убыток за период</v>
          </cell>
          <cell r="F52" t="str">
            <v>FI405</v>
          </cell>
          <cell r="G52" t="str">
            <v>(Profit) / loss for the period</v>
          </cell>
        </row>
        <row r="53">
          <cell r="D53" t="str">
            <v>FI410</v>
          </cell>
          <cell r="E53" t="str">
            <v>Прочий совокупный (доход) / убыток</v>
          </cell>
          <cell r="F53" t="str">
            <v>FI410</v>
          </cell>
          <cell r="G53" t="str">
            <v>Other comprehensive (income) / loss</v>
          </cell>
        </row>
        <row r="54">
          <cell r="D54" t="str">
            <v>FI415</v>
          </cell>
          <cell r="E54" t="str">
            <v>Дивиденды объявленные</v>
          </cell>
          <cell r="F54" t="str">
            <v>FI415</v>
          </cell>
          <cell r="G54" t="str">
            <v>Dividends declared</v>
          </cell>
        </row>
        <row r="55">
          <cell r="D55" t="str">
            <v>FI420</v>
          </cell>
          <cell r="E55" t="str">
            <v>Выпуск собственных акций</v>
          </cell>
          <cell r="F55" t="str">
            <v>FI420</v>
          </cell>
          <cell r="G55" t="str">
            <v>Reissuance of own shares</v>
          </cell>
        </row>
        <row r="56">
          <cell r="D56" t="str">
            <v>FI425</v>
          </cell>
          <cell r="E56" t="str">
            <v>Выкуп собственных акций</v>
          </cell>
          <cell r="F56" t="str">
            <v>FI425</v>
          </cell>
          <cell r="G56" t="str">
            <v>Purchase of treasury shares</v>
          </cell>
        </row>
        <row r="57">
          <cell r="D57" t="str">
            <v>FI430</v>
          </cell>
          <cell r="E57" t="str">
            <v>Налог на прибыль и прочие расходы по в/г операциям с акциями</v>
          </cell>
          <cell r="F57" t="str">
            <v>FI430</v>
          </cell>
          <cell r="G57" t="str">
            <v>Income tax paid and other charges on intra-group sales of treasury shares</v>
          </cell>
        </row>
        <row r="58">
          <cell r="D58" t="str">
            <v>FI435</v>
          </cell>
          <cell r="E58" t="str">
            <v>Приобретение неконтролирующей доли</v>
          </cell>
          <cell r="F58" t="str">
            <v>FI435</v>
          </cell>
          <cell r="G58" t="str">
            <v>Non-controlling interests acquired</v>
          </cell>
        </row>
        <row r="59">
          <cell r="D59" t="str">
            <v>FI440</v>
          </cell>
          <cell r="E59" t="str">
            <v>Выбытие неконтролирующей доли</v>
          </cell>
          <cell r="F59" t="str">
            <v>FI440</v>
          </cell>
          <cell r="G59" t="str">
            <v>Disposal of non-controlling interest</v>
          </cell>
        </row>
        <row r="60">
          <cell r="D60" t="str">
            <v>FI445</v>
          </cell>
          <cell r="E60" t="str">
            <v>Увеличение капитала/Доли в УК</v>
          </cell>
          <cell r="F60" t="str">
            <v>FI445</v>
          </cell>
          <cell r="G60" t="str">
            <v>Increase of share capital</v>
          </cell>
        </row>
        <row r="61">
          <cell r="D61" t="str">
            <v>FI450</v>
          </cell>
          <cell r="E61" t="str">
            <v>Увеличение капитала прочее</v>
          </cell>
          <cell r="F61" t="str">
            <v>FI450</v>
          </cell>
          <cell r="G61" t="str">
            <v>Increase of share capital - other</v>
          </cell>
        </row>
        <row r="62">
          <cell r="D62" t="str">
            <v>FI451</v>
          </cell>
          <cell r="E62" t="str">
            <v>Уменьшение капитала прочее</v>
          </cell>
          <cell r="F62" t="str">
            <v>FI451</v>
          </cell>
          <cell r="G62" t="str">
            <v>Decrease of share capital - other</v>
          </cell>
        </row>
        <row r="63">
          <cell r="D63" t="str">
            <v>FI455</v>
          </cell>
          <cell r="E63" t="str">
            <v>Уменьшение капитала</v>
          </cell>
          <cell r="F63" t="str">
            <v>FI455</v>
          </cell>
          <cell r="G63" t="str">
            <v>Decrease of share capital</v>
          </cell>
        </row>
        <row r="64">
          <cell r="D64" t="str">
            <v>FI460</v>
          </cell>
          <cell r="E64" t="str">
            <v>Прочие обороты по операциям с акционерами (Дт)</v>
          </cell>
          <cell r="F64" t="str">
            <v>FI460</v>
          </cell>
          <cell r="G64" t="str">
            <v>[Other debit with owners]</v>
          </cell>
        </row>
        <row r="65">
          <cell r="D65" t="str">
            <v>FI465</v>
          </cell>
          <cell r="E65" t="str">
            <v>Прочие обороты по операциям с акционерами (Кт)</v>
          </cell>
          <cell r="F65" t="str">
            <v>FI465</v>
          </cell>
          <cell r="G65" t="str">
            <v>[Other credit with owners]</v>
          </cell>
        </row>
        <row r="66">
          <cell r="D66" t="str">
            <v>FI470</v>
          </cell>
          <cell r="E66" t="str">
            <v>Прочие дебетовые движения капитала</v>
          </cell>
          <cell r="F66" t="str">
            <v>FI470</v>
          </cell>
          <cell r="G66" t="str">
            <v>[Other debit to equity 1]</v>
          </cell>
        </row>
        <row r="67">
          <cell r="D67" t="str">
            <v>FI475</v>
          </cell>
          <cell r="E67" t="str">
            <v>Прочие дебетовые движения капитала</v>
          </cell>
          <cell r="F67" t="str">
            <v>FI475</v>
          </cell>
          <cell r="G67" t="str">
            <v>[Other debit to equity 2]</v>
          </cell>
        </row>
        <row r="68">
          <cell r="D68" t="str">
            <v>FI480</v>
          </cell>
          <cell r="E68" t="str">
            <v>Прочие кредитовые движения капитала</v>
          </cell>
          <cell r="F68" t="str">
            <v>FI480</v>
          </cell>
          <cell r="G68" t="str">
            <v>[Other credit to equity 1]</v>
          </cell>
        </row>
        <row r="69">
          <cell r="D69" t="str">
            <v>FI485</v>
          </cell>
          <cell r="E69" t="str">
            <v>Прочие кредитовые движения капитала</v>
          </cell>
          <cell r="F69" t="str">
            <v>FI485</v>
          </cell>
          <cell r="G69" t="str">
            <v>[Other credit to equity 2]</v>
          </cell>
        </row>
        <row r="70">
          <cell r="D70" t="str">
            <v>FI500</v>
          </cell>
          <cell r="E70" t="str">
            <v>Движения по пенсионным планам</v>
          </cell>
          <cell r="F70" t="str">
            <v>FI500</v>
          </cell>
          <cell r="G70" t="str">
            <v>Pension plans movements</v>
          </cell>
        </row>
        <row r="71">
          <cell r="D71" t="str">
            <v>FI510</v>
          </cell>
          <cell r="E71" t="str">
            <v>Стоимость услуг</v>
          </cell>
          <cell r="F71" t="str">
            <v>FI510</v>
          </cell>
          <cell r="G71" t="str">
            <v>Current service cost</v>
          </cell>
        </row>
        <row r="72">
          <cell r="D72" t="str">
            <v>FI520</v>
          </cell>
          <cell r="E72" t="str">
            <v>Расходы по процентам</v>
          </cell>
          <cell r="F72" t="str">
            <v>FI520</v>
          </cell>
          <cell r="G72" t="str">
            <v>Interest cost</v>
          </cell>
        </row>
        <row r="73">
          <cell r="D73" t="str">
            <v>FI530</v>
          </cell>
          <cell r="E73" t="str">
            <v>Стоимость прошлых услуг</v>
          </cell>
          <cell r="F73" t="str">
            <v>FI530</v>
          </cell>
          <cell r="G73" t="str">
            <v>Past service cost</v>
          </cell>
        </row>
        <row r="74">
          <cell r="D74" t="str">
            <v>FI540</v>
          </cell>
          <cell r="E74" t="str">
            <v>Актуарные (прибыли)/убытки</v>
          </cell>
          <cell r="F74" t="str">
            <v>FI540</v>
          </cell>
          <cell r="G74" t="str">
            <v>Actuarial (gains)/losses - Experience</v>
          </cell>
        </row>
        <row r="75">
          <cell r="D75" t="str">
            <v>FI550</v>
          </cell>
          <cell r="E75" t="str">
            <v>Актуарные (прибыли)/убытки от изменений в финансовых допущениях</v>
          </cell>
          <cell r="F75" t="str">
            <v>FI550</v>
          </cell>
          <cell r="G75" t="str">
            <v xml:space="preserve">Actuarial (gains)/losses arising from changes in financial assumptions </v>
          </cell>
        </row>
        <row r="76">
          <cell r="D76" t="str">
            <v>FI560</v>
          </cell>
          <cell r="E76" t="str">
            <v>Актуарные (прибыли)/убытки от изменений в демографических допущениях</v>
          </cell>
          <cell r="F76" t="str">
            <v>FI560</v>
          </cell>
          <cell r="G76" t="str">
            <v xml:space="preserve">Actuarial losses arising from changes in demographic assumptions </v>
          </cell>
        </row>
        <row r="77">
          <cell r="D77" t="str">
            <v>FI570</v>
          </cell>
          <cell r="E77" t="str">
            <v>Фактические выплаты</v>
          </cell>
          <cell r="F77" t="str">
            <v>FI570</v>
          </cell>
          <cell r="G77" t="str">
            <v>Benefits paid</v>
          </cell>
        </row>
        <row r="78">
          <cell r="D78" t="str">
            <v>FI580</v>
          </cell>
          <cell r="E78" t="str">
            <v>(Прибыль)/убыток по урегулированиям и секвестрам пенсионного плана</v>
          </cell>
          <cell r="F78" t="str">
            <v>FI580</v>
          </cell>
          <cell r="G78" t="str">
            <v>Curtailments and settlements</v>
          </cell>
        </row>
        <row r="79">
          <cell r="D79" t="str">
            <v>FI600</v>
          </cell>
          <cell r="E79" t="str">
            <v>Общие</v>
          </cell>
          <cell r="F79" t="str">
            <v>FI600</v>
          </cell>
          <cell r="G79" t="str">
            <v>General</v>
          </cell>
        </row>
        <row r="80">
          <cell r="D80" t="str">
            <v>FI610</v>
          </cell>
          <cell r="E80" t="str">
            <v>Ввод в эксплуатацию</v>
          </cell>
          <cell r="F80" t="str">
            <v>FI610</v>
          </cell>
          <cell r="G80" t="str">
            <v>Transfers</v>
          </cell>
        </row>
        <row r="81">
          <cell r="D81" t="str">
            <v>FI620</v>
          </cell>
          <cell r="E81" t="str">
            <v>Реклассификация</v>
          </cell>
          <cell r="F81" t="str">
            <v>FI620</v>
          </cell>
          <cell r="G81" t="str">
            <v>Reclass</v>
          </cell>
        </row>
        <row r="82">
          <cell r="D82" t="str">
            <v>FI630</v>
          </cell>
          <cell r="E82" t="str">
            <v>Реклассифицировано в элементы, предназначенные для продажи</v>
          </cell>
          <cell r="F82" t="str">
            <v>FI630</v>
          </cell>
          <cell r="G82" t="str">
            <v>Reclassified to assets held for sale</v>
          </cell>
        </row>
        <row r="83">
          <cell r="D83" t="str">
            <v>FI635</v>
          </cell>
          <cell r="E83" t="str">
            <v>Реклассивицировано из инвестиций, предназначенных для продажи</v>
          </cell>
          <cell r="F83" t="str">
            <v>FI635</v>
          </cell>
          <cell r="G83" t="str">
            <v>Reclassified from available-for-sale investments</v>
          </cell>
        </row>
        <row r="84">
          <cell r="D84" t="str">
            <v>FI640</v>
          </cell>
          <cell r="E84" t="str">
            <v>Изменение в оценке резерва, корректирующие стоимость ОС</v>
          </cell>
          <cell r="F84" t="str">
            <v>FI640</v>
          </cell>
          <cell r="G84" t="str">
            <v>Changes in estimates adjusted against property, plant and equipment</v>
          </cell>
        </row>
        <row r="85">
          <cell r="D85" t="str">
            <v>FI650</v>
          </cell>
          <cell r="E85" t="str">
            <v>Признано в прибыли и убытках</v>
          </cell>
          <cell r="F85" t="str">
            <v>FI650</v>
          </cell>
          <cell r="G85" t="str">
            <v>(Charged)/ credited to profit or loss</v>
          </cell>
        </row>
        <row r="86">
          <cell r="D86" t="str">
            <v>FI660</v>
          </cell>
          <cell r="E86" t="str">
            <v>Признано в отчёте о прочем совокупном доходе</v>
          </cell>
          <cell r="F86" t="str">
            <v>FI660</v>
          </cell>
          <cell r="G86" t="str">
            <v>Recognised in other comprehensive income</v>
          </cell>
        </row>
        <row r="87">
          <cell r="D87" t="str">
            <v>FI670</v>
          </cell>
          <cell r="E87" t="str">
            <v>Признано в капитале компании</v>
          </cell>
          <cell r="F87" t="str">
            <v>FI670</v>
          </cell>
          <cell r="G87" t="str">
            <v>Recognised directly in equity</v>
          </cell>
        </row>
        <row r="88">
          <cell r="D88" t="str">
            <v>FI680</v>
          </cell>
          <cell r="E88" t="str">
            <v>Изменение в справедливой стоимости</v>
          </cell>
          <cell r="F88" t="str">
            <v>FI680</v>
          </cell>
          <cell r="G88" t="str">
            <v xml:space="preserve">Changes in the fair value </v>
          </cell>
        </row>
        <row r="89">
          <cell r="D89" t="str">
            <v>FI690</v>
          </cell>
          <cell r="E89" t="str">
            <v>Изменение в оценке резерва, корректирующее сроки платежей</v>
          </cell>
          <cell r="F89" t="str">
            <v>FI690</v>
          </cell>
          <cell r="G89" t="str">
            <v>Changes in estimates adjusted payments</v>
          </cell>
        </row>
        <row r="90">
          <cell r="D90" t="str">
            <v>FI700</v>
          </cell>
          <cell r="E90" t="str">
            <v>Курсовая разница</v>
          </cell>
          <cell r="F90" t="str">
            <v>FI700</v>
          </cell>
          <cell r="G90" t="str">
            <v>Foreign exchange gain/(loss), net</v>
          </cell>
        </row>
        <row r="91">
          <cell r="D91" t="str">
            <v>FI800</v>
          </cell>
          <cell r="E91" t="str">
            <v>Эффект от пересчета в валюту представления</v>
          </cell>
          <cell r="F91" t="str">
            <v>FI800</v>
          </cell>
          <cell r="G91" t="str">
            <v>Effect of translation to presentation currency</v>
          </cell>
        </row>
        <row r="92">
          <cell r="D92" t="str">
            <v>FI980</v>
          </cell>
          <cell r="E92" t="str">
            <v>Прочие движения</v>
          </cell>
          <cell r="F92" t="str">
            <v>FI980</v>
          </cell>
          <cell r="G92" t="str">
            <v>Other movements</v>
          </cell>
        </row>
        <row r="93">
          <cell r="D93" t="str">
            <v>FI981</v>
          </cell>
          <cell r="E93" t="str">
            <v>Перемещения между группами</v>
          </cell>
          <cell r="F93" t="str">
            <v>FI981</v>
          </cell>
          <cell r="G93" t="str">
            <v>Transfers between groups</v>
          </cell>
        </row>
        <row r="94">
          <cell r="D94" t="str">
            <v>FI982</v>
          </cell>
          <cell r="E94" t="str">
            <v xml:space="preserve">Прочее движение </v>
          </cell>
          <cell r="F94" t="str">
            <v>FI982</v>
          </cell>
          <cell r="G94" t="str">
            <v xml:space="preserve">Other movement </v>
          </cell>
        </row>
        <row r="95">
          <cell r="D95" t="str">
            <v>FI900</v>
          </cell>
          <cell r="E95" t="str">
            <v>Доля Группы в прибыли/убытке за период</v>
          </cell>
          <cell r="F95" t="str">
            <v>FI900</v>
          </cell>
          <cell r="G95" t="str">
            <v>Group's share of profit/(loss) for the period</v>
          </cell>
        </row>
        <row r="96">
          <cell r="D96" t="str">
            <v>FI910</v>
          </cell>
          <cell r="E96" t="str">
            <v xml:space="preserve">Сальдо на конец </v>
          </cell>
          <cell r="F96" t="str">
            <v>FI910</v>
          </cell>
          <cell r="G96" t="str">
            <v xml:space="preserve">Closing balance </v>
          </cell>
        </row>
        <row r="97">
          <cell r="D97" t="str">
            <v>FI990</v>
          </cell>
          <cell r="E97" t="str">
            <v>Сальдо на конец периода</v>
          </cell>
          <cell r="F97" t="str">
            <v>FI990</v>
          </cell>
          <cell r="G97" t="str">
            <v>Closing balance as of</v>
          </cell>
        </row>
        <row r="99">
          <cell r="D99" t="str">
            <v>FR000</v>
          </cell>
          <cell r="E99" t="str">
            <v>Только для РСБУ</v>
          </cell>
          <cell r="F99" t="str">
            <v>FR000</v>
          </cell>
          <cell r="G99" t="str">
            <v>RAS flows</v>
          </cell>
        </row>
        <row r="100">
          <cell r="D100" t="str">
            <v>FR001</v>
          </cell>
          <cell r="E100" t="str">
            <v>Поступление с 03 счета</v>
          </cell>
          <cell r="F100" t="str">
            <v>FR001</v>
          </cell>
          <cell r="G100" t="str">
            <v>Additions from acc. 03 RAS</v>
          </cell>
        </row>
        <row r="101">
          <cell r="D101" t="str">
            <v>FR002</v>
          </cell>
          <cell r="E101" t="str">
            <v>Поступление с 07 счета</v>
          </cell>
          <cell r="F101" t="str">
            <v>FR002</v>
          </cell>
          <cell r="G101" t="str">
            <v>Additions from acc. 07 RAS</v>
          </cell>
        </row>
        <row r="102">
          <cell r="D102" t="str">
            <v>FR003</v>
          </cell>
          <cell r="E102" t="str">
            <v>Поступление с 10 счета</v>
          </cell>
          <cell r="F102" t="str">
            <v>FR003</v>
          </cell>
          <cell r="G102" t="str">
            <v>Additions from acc. 10 RAS</v>
          </cell>
        </row>
        <row r="103">
          <cell r="D103" t="str">
            <v>FR004</v>
          </cell>
          <cell r="E103" t="str">
            <v>Переоценка</v>
          </cell>
          <cell r="F103" t="str">
            <v>FR004</v>
          </cell>
          <cell r="G103" t="str">
            <v>(Gain) on revaluation</v>
          </cell>
        </row>
        <row r="104">
          <cell r="D104" t="str">
            <v>FR005</v>
          </cell>
          <cell r="E104" t="str">
            <v xml:space="preserve">Дивиденды, выплаченные в текущем периоде (без налога) </v>
          </cell>
          <cell r="F104" t="str">
            <v>FR005</v>
          </cell>
          <cell r="G104" t="str">
            <v>Dividends paid in the current period (without tax)</v>
          </cell>
        </row>
        <row r="105">
          <cell r="D105" t="str">
            <v>FR006</v>
          </cell>
          <cell r="E105" t="str">
            <v xml:space="preserve">Налог на доходы по уплаченным дивидендам </v>
          </cell>
          <cell r="F105" t="str">
            <v>FR006</v>
          </cell>
          <cell r="G105" t="str">
            <v>Tax on income from dividends paid</v>
          </cell>
        </row>
        <row r="106">
          <cell r="D106" t="str">
            <v>FR007</v>
          </cell>
          <cell r="E106" t="str">
            <v>Списание задолженности по дивидендам</v>
          </cell>
          <cell r="F106" t="str">
            <v>FR007</v>
          </cell>
          <cell r="G106" t="str">
            <v>Debt relief on dividends</v>
          </cell>
        </row>
        <row r="107">
          <cell r="D107" t="str">
            <v>FR008</v>
          </cell>
          <cell r="E107" t="str">
            <v>Дивиденды, начисленные в текущем периоде</v>
          </cell>
          <cell r="F107" t="str">
            <v>FR008</v>
          </cell>
          <cell r="G107" t="str">
            <v>Dividends accrued in the current period</v>
          </cell>
        </row>
        <row r="108">
          <cell r="D108" t="str">
            <v>FR009</v>
          </cell>
          <cell r="E108" t="str">
            <v>Возврат и восст.по акту</v>
          </cell>
          <cell r="F108" t="str">
            <v>FR009</v>
          </cell>
          <cell r="G108" t="str">
            <v>Returns by act</v>
          </cell>
        </row>
        <row r="109">
          <cell r="D109" t="str">
            <v>FR010</v>
          </cell>
          <cell r="E109" t="str">
            <v>Корректировка (дивиденды, отнесенные на расчеты с персоналом)</v>
          </cell>
          <cell r="F109" t="str">
            <v>FR010</v>
          </cell>
          <cell r="G109" t="str">
            <v>Adjustment (dividends related to settlements with the staff)</v>
          </cell>
        </row>
        <row r="110">
          <cell r="D110" t="str">
            <v>FR011</v>
          </cell>
          <cell r="E110" t="str">
            <v>Ввод в эксплуатацию с 08 счета</v>
          </cell>
          <cell r="F110" t="str">
            <v>FR011</v>
          </cell>
          <cell r="G110" t="str">
            <v>Сommissioning from acc. 08 RAS</v>
          </cell>
        </row>
        <row r="111">
          <cell r="D111" t="str">
            <v>FR012</v>
          </cell>
          <cell r="E111" t="str">
            <v>Поступление на 01 счет</v>
          </cell>
          <cell r="F111" t="str">
            <v>FR012</v>
          </cell>
          <cell r="G111" t="str">
            <v>Additions on acc. 01 RAS</v>
          </cell>
        </row>
        <row r="112">
          <cell r="D112" t="str">
            <v>FR013</v>
          </cell>
          <cell r="E112" t="str">
            <v>Реализовано</v>
          </cell>
          <cell r="F112" t="str">
            <v>FR013</v>
          </cell>
          <cell r="G112" t="str">
            <v>Sold</v>
          </cell>
        </row>
        <row r="113">
          <cell r="D113" t="str">
            <v>FR014</v>
          </cell>
          <cell r="E113" t="str">
            <v>Передано безвозмездно</v>
          </cell>
          <cell r="F113" t="str">
            <v>FR014</v>
          </cell>
          <cell r="G113" t="str">
            <v>Transferred free of charge</v>
          </cell>
        </row>
        <row r="114">
          <cell r="D114" t="str">
            <v>FR015</v>
          </cell>
          <cell r="E114" t="str">
            <v>Увеличение НЗС за счет приобретения объектов</v>
          </cell>
          <cell r="F114" t="str">
            <v>FR015</v>
          </cell>
          <cell r="G114" t="str">
            <v>Increase in CIP due to purchase of objects</v>
          </cell>
        </row>
        <row r="115">
          <cell r="D115" t="str">
            <v>FR016</v>
          </cell>
          <cell r="E115" t="str">
            <v>Увеличение НЗС за счет монтажа и строительства</v>
          </cell>
          <cell r="F115" t="str">
            <v>FR016</v>
          </cell>
          <cell r="G115" t="str">
            <v>Increase in CIP due to construction</v>
          </cell>
        </row>
        <row r="116">
          <cell r="D116" t="str">
            <v>FR017</v>
          </cell>
          <cell r="E116" t="str">
            <v xml:space="preserve">Уменьшение НЗС за счет ввода объектов в эксплуатацию </v>
          </cell>
          <cell r="F116" t="str">
            <v>FR017</v>
          </cell>
          <cell r="G116" t="str">
            <v>Reduction in CIP due to commissioning</v>
          </cell>
        </row>
        <row r="117">
          <cell r="D117" t="str">
            <v>FR018</v>
          </cell>
          <cell r="E117" t="str">
            <v>Уменьшение НЗС за счет продажи объектов</v>
          </cell>
          <cell r="F117" t="str">
            <v>FR018</v>
          </cell>
          <cell r="G117" t="str">
            <v>Reducion in CIP due to sales of objects</v>
          </cell>
        </row>
        <row r="118">
          <cell r="D118" t="str">
            <v>FR019</v>
          </cell>
          <cell r="E118" t="str">
            <v>Уменьшение НЗС за счет списания объектов</v>
          </cell>
          <cell r="F118" t="str">
            <v>FR019</v>
          </cell>
          <cell r="G118" t="str">
            <v xml:space="preserve">Reduction in CIP due to write-offs </v>
          </cell>
        </row>
        <row r="119">
          <cell r="D119" t="str">
            <v>FR020</v>
          </cell>
          <cell r="E119" t="str">
            <v>Списано</v>
          </cell>
          <cell r="F119" t="str">
            <v>FR020</v>
          </cell>
          <cell r="G119" t="str">
            <v>Written off</v>
          </cell>
        </row>
        <row r="120">
          <cell r="D120" t="str">
            <v>FR021</v>
          </cell>
          <cell r="E120" t="str">
            <v>Уценка</v>
          </cell>
          <cell r="F120" t="str">
            <v>FR021</v>
          </cell>
          <cell r="G120" t="str">
            <v>Loss on revaluation</v>
          </cell>
        </row>
        <row r="121">
          <cell r="D121" t="str">
            <v>FR022</v>
          </cell>
          <cell r="E121" t="str">
            <v>Внутреннее перемещение</v>
          </cell>
          <cell r="F121" t="str">
            <v>FR022</v>
          </cell>
          <cell r="G121" t="str">
            <v>Internal displacement</v>
          </cell>
        </row>
        <row r="122">
          <cell r="D122" t="str">
            <v>FR023</v>
          </cell>
          <cell r="E122" t="str">
            <v>Выплачено денежными средствами</v>
          </cell>
          <cell r="F122" t="str">
            <v>FR023</v>
          </cell>
          <cell r="G122" t="str">
            <v>Paid in cash</v>
          </cell>
        </row>
        <row r="123">
          <cell r="D123" t="str">
            <v>FR024</v>
          </cell>
          <cell r="E123" t="str">
            <v>Зачтено против других налогов</v>
          </cell>
          <cell r="F123" t="str">
            <v>FR024</v>
          </cell>
          <cell r="G123" t="str">
            <v>Offset against other taxes</v>
          </cell>
        </row>
        <row r="124">
          <cell r="D124" t="str">
            <v>FH.NONE</v>
          </cell>
          <cell r="E124" t="str">
            <v>Без аналитики</v>
          </cell>
          <cell r="F124" t="str">
            <v>FH999</v>
          </cell>
          <cell r="G124" t="str">
            <v>None</v>
          </cell>
        </row>
      </sheetData>
      <sheetData sheetId="64">
        <row r="4">
          <cell r="B4" t="str">
            <v>Наименование</v>
          </cell>
          <cell r="C4" t="str">
            <v>Код / ID</v>
          </cell>
        </row>
        <row r="5">
          <cell r="B5" t="str">
            <v>Все компании</v>
          </cell>
          <cell r="C5" t="str">
            <v>EG0000</v>
          </cell>
        </row>
        <row r="6">
          <cell r="B6" t="str">
            <v>Третьи стороны</v>
          </cell>
          <cell r="C6" t="str">
            <v>EG00003</v>
          </cell>
        </row>
        <row r="7">
          <cell r="B7" t="str">
            <v>Прочие третьи стороны</v>
          </cell>
          <cell r="C7" t="str">
            <v>EG00023</v>
          </cell>
        </row>
        <row r="8">
          <cell r="B8" t="str">
            <v xml:space="preserve">Прочие </v>
          </cell>
          <cell r="C8" t="str">
            <v>ET00000</v>
          </cell>
          <cell r="F8" t="str">
            <v xml:space="preserve">Прочие </v>
          </cell>
        </row>
        <row r="9">
          <cell r="B9" t="str">
            <v>Уралкалий Финанс DAC</v>
          </cell>
          <cell r="C9" t="str">
            <v>ET00023</v>
          </cell>
          <cell r="F9" t="str">
            <v>Уралкалий Финанс DAC</v>
          </cell>
        </row>
        <row r="10">
          <cell r="B10" t="str">
            <v>Группа Уралкалий</v>
          </cell>
          <cell r="C10" t="str">
            <v>EG00001</v>
          </cell>
        </row>
        <row r="11">
          <cell r="B11" t="str">
            <v>Энтерпро Сервисез ЛТД</v>
          </cell>
          <cell r="C11" t="str">
            <v>EF01105</v>
          </cell>
          <cell r="F11" t="str">
            <v>Энтерпро Сервисез ЛТД</v>
          </cell>
        </row>
        <row r="12">
          <cell r="B12" t="str">
            <v>Уралкалий Капитал С.а р.л.</v>
          </cell>
          <cell r="C12" t="str">
            <v>EF01106</v>
          </cell>
          <cell r="F12" t="str">
            <v>Уралкалий Капитал С.а р.л.</v>
          </cell>
        </row>
        <row r="13">
          <cell r="B13" t="str">
            <v>Уралкалий Инвестментс С.а р.л.</v>
          </cell>
          <cell r="C13" t="str">
            <v>EF01107</v>
          </cell>
          <cell r="F13" t="str">
            <v>Уралкалий Инвестментс С.а р.л.</v>
          </cell>
        </row>
        <row r="14">
          <cell r="B14" t="str">
            <v>Уралкалий Трейдинг Женева СА</v>
          </cell>
          <cell r="C14" t="str">
            <v>EF01101</v>
          </cell>
          <cell r="F14" t="str">
            <v>Уралкалий Трейдинг Женева СА</v>
          </cell>
        </row>
        <row r="15">
          <cell r="B15" t="str">
            <v>Уралкалий Трейдинг Чикаго Инк.</v>
          </cell>
          <cell r="C15" t="str">
            <v>EF01102</v>
          </cell>
          <cell r="F15" t="str">
            <v>Уралкалий Трейдинг Чикаго Инк.</v>
          </cell>
        </row>
        <row r="16">
          <cell r="B16" t="str">
            <v>Уралкалий Трейдинг Китай</v>
          </cell>
          <cell r="C16" t="str">
            <v>EF01104</v>
          </cell>
          <cell r="F16" t="str">
            <v>Уралкалий Трейдинг Китай</v>
          </cell>
        </row>
        <row r="17">
          <cell r="B17" t="str">
            <v>ПАО Уралкалий</v>
          </cell>
          <cell r="C17" t="str">
            <v>EF01510</v>
          </cell>
          <cell r="F17" t="str">
            <v>ПАО Уралкалий</v>
          </cell>
        </row>
        <row r="18">
          <cell r="B18" t="str">
            <v>АО Балтийский Балкерный Терминал</v>
          </cell>
          <cell r="C18" t="str">
            <v>EF01108</v>
          </cell>
          <cell r="F18" t="str">
            <v>АО Балтийский Балкерный Терминал</v>
          </cell>
        </row>
        <row r="19">
          <cell r="B19" t="str">
            <v>ООО СМТ БШСУ</v>
          </cell>
          <cell r="C19" t="str">
            <v>EF01109</v>
          </cell>
          <cell r="F19" t="str">
            <v>ООО СМТ БШСУ</v>
          </cell>
        </row>
        <row r="20">
          <cell r="B20" t="str">
            <v>ООО Вагонное депо Балахонцы</v>
          </cell>
          <cell r="C20" t="str">
            <v>EF01110</v>
          </cell>
          <cell r="F20" t="str">
            <v>ООО Вагонное депо Балахонцы</v>
          </cell>
        </row>
        <row r="21">
          <cell r="B21" t="str">
            <v>ЗАО Новая недвижимость</v>
          </cell>
          <cell r="C21" t="str">
            <v>EF01111</v>
          </cell>
          <cell r="F21" t="str">
            <v>ЗАО Новая недвижимость</v>
          </cell>
        </row>
        <row r="22">
          <cell r="B22" t="str">
            <v>АО Уралкалий-Технология</v>
          </cell>
          <cell r="C22" t="str">
            <v>EF01112</v>
          </cell>
          <cell r="F22" t="str">
            <v>АО Уралкалий-Технология</v>
          </cell>
        </row>
        <row r="23">
          <cell r="B23" t="str">
            <v>ООО "Автотранскалий"</v>
          </cell>
          <cell r="C23" t="str">
            <v>EF01113</v>
          </cell>
          <cell r="F23" t="str">
            <v>ООО "Автотранскалий"</v>
          </cell>
        </row>
        <row r="24">
          <cell r="B24" t="str">
            <v>ООО Сателлит-Сервис</v>
          </cell>
          <cell r="C24" t="str">
            <v>EF01114</v>
          </cell>
          <cell r="F24" t="str">
            <v>ООО Сателлит-Сервис</v>
          </cell>
        </row>
        <row r="25">
          <cell r="B25" t="str">
            <v>ООО Водоканал</v>
          </cell>
          <cell r="C25" t="str">
            <v>EF01120</v>
          </cell>
          <cell r="F25" t="str">
            <v>ООО Водоканал</v>
          </cell>
        </row>
        <row r="26">
          <cell r="B26" t="str">
            <v>ООО Сильвинит-Транспорт</v>
          </cell>
          <cell r="C26" t="str">
            <v>EF01121</v>
          </cell>
          <cell r="F26" t="str">
            <v>ООО Сильвинит-Транспорт</v>
          </cell>
        </row>
        <row r="27">
          <cell r="B27" t="str">
            <v>ООО Сильвинит-Капитал</v>
          </cell>
          <cell r="C27" t="str">
            <v>EF01122</v>
          </cell>
          <cell r="F27" t="str">
            <v>ООО Сильвинит-Капитал</v>
          </cell>
        </row>
        <row r="28">
          <cell r="B28" t="str">
            <v>ООО ЭН-Ресурс</v>
          </cell>
          <cell r="C28" t="str">
            <v>EF01123</v>
          </cell>
          <cell r="F28" t="str">
            <v>ООО ЭН-Ресурс</v>
          </cell>
        </row>
        <row r="29">
          <cell r="B29" t="str">
            <v>ООО Центр Автоматизации и Измерений</v>
          </cell>
          <cell r="C29" t="str">
            <v>EF01124</v>
          </cell>
          <cell r="F29" t="str">
            <v>ООО Центр Автоматизации и Измерений</v>
          </cell>
        </row>
        <row r="30">
          <cell r="B30" t="str">
            <v>ООО Уралкалий-Ремонт</v>
          </cell>
          <cell r="C30" t="str">
            <v>EF01127</v>
          </cell>
          <cell r="F30" t="str">
            <v>ООО Уралкалий-Ремонт</v>
          </cell>
        </row>
        <row r="31">
          <cell r="B31" t="str">
            <v>ОАО Галургия</v>
          </cell>
          <cell r="C31" t="str">
            <v>EF01128</v>
          </cell>
          <cell r="F31" t="str">
            <v>ОАО Галургия</v>
          </cell>
        </row>
        <row r="32">
          <cell r="B32" t="str">
            <v>АО ВНИИ Галургии</v>
          </cell>
          <cell r="C32" t="str">
            <v>EF01129</v>
          </cell>
          <cell r="F32" t="str">
            <v>АО ВНИИ Галургии</v>
          </cell>
        </row>
        <row r="33">
          <cell r="B33" t="str">
            <v>ООО Сильвинит</v>
          </cell>
          <cell r="C33" t="str">
            <v>EF01133</v>
          </cell>
          <cell r="F33" t="str">
            <v>ООО Сильвинит</v>
          </cell>
        </row>
        <row r="34">
          <cell r="B34" t="str">
            <v>ООО Строймаркет</v>
          </cell>
          <cell r="C34" t="str">
            <v>EF01135</v>
          </cell>
          <cell r="F34" t="str">
            <v>ООО Строймаркет</v>
          </cell>
        </row>
        <row r="35">
          <cell r="B35" t="str">
            <v>ООО "Уралкалий-Проект"</v>
          </cell>
          <cell r="C35" t="str">
            <v>EF01140</v>
          </cell>
          <cell r="F35" t="str">
            <v>ООО "Уралкалий-Проект"</v>
          </cell>
        </row>
        <row r="36">
          <cell r="B36" t="str">
            <v>Jasnia Investments Limited</v>
          </cell>
          <cell r="C36" t="str">
            <v>EF01142</v>
          </cell>
          <cell r="F36" t="str">
            <v>Jasnia Investments Limited</v>
          </cell>
        </row>
        <row r="37">
          <cell r="B37" t="str">
            <v>ЗАО "Соликамский строительный трест"</v>
          </cell>
          <cell r="C37" t="str">
            <v>EF01143</v>
          </cell>
          <cell r="F37" t="str">
            <v>ЗАО "Соликамский строительный трест"</v>
          </cell>
        </row>
        <row r="38">
          <cell r="B38" t="str">
            <v>Uralkali Trading SIA Латвия</v>
          </cell>
          <cell r="C38" t="str">
            <v>EF01145</v>
          </cell>
          <cell r="F38" t="str">
            <v>Uralkali Trading SIA Латвия</v>
          </cell>
        </row>
        <row r="39">
          <cell r="B39" t="str">
            <v>UKT Air Limited</v>
          </cell>
          <cell r="C39" t="str">
            <v>EF01146</v>
          </cell>
          <cell r="F39" t="str">
            <v>UKT Air Limited</v>
          </cell>
        </row>
        <row r="40">
          <cell r="B40" t="str">
            <v xml:space="preserve">Uralkali Trading Fertilizantes Brasil Ltdа. </v>
          </cell>
          <cell r="C40" t="str">
            <v>EF01147</v>
          </cell>
          <cell r="F40" t="str">
            <v xml:space="preserve">Uralkali Trading Fertilizantes Brasil Ltdа. </v>
          </cell>
        </row>
        <row r="41">
          <cell r="B41" t="str">
            <v>Skyfort</v>
          </cell>
          <cell r="C41" t="str">
            <v>EF01149</v>
          </cell>
          <cell r="F41" t="str">
            <v>Skyfort</v>
          </cell>
        </row>
        <row r="42">
          <cell r="B42" t="str">
            <v>Best Gift</v>
          </cell>
          <cell r="C42" t="str">
            <v>EF01150</v>
          </cell>
          <cell r="F42" t="str">
            <v>Best Gift</v>
          </cell>
        </row>
        <row r="43">
          <cell r="B43" t="str">
            <v>United Fertilisers Company Limited</v>
          </cell>
          <cell r="C43" t="str">
            <v>EF01151</v>
          </cell>
          <cell r="F43" t="str">
            <v>United Fertilisers Company Limited</v>
          </cell>
        </row>
        <row r="44">
          <cell r="B44" t="str">
            <v>Cвязанные стороны</v>
          </cell>
          <cell r="C44" t="str">
            <v>EG00002</v>
          </cell>
        </row>
        <row r="45">
          <cell r="B45" t="str">
            <v>Ассоциированные компании</v>
          </cell>
          <cell r="C45" t="str">
            <v>EG00012</v>
          </cell>
        </row>
        <row r="46">
          <cell r="B46" t="str">
            <v>ЗАО "Интерагроинвест" г.Москва</v>
          </cell>
          <cell r="C46" t="str">
            <v>EF01802</v>
          </cell>
          <cell r="F46" t="str">
            <v>ЗАО "Интерагроинвест" г.Москва</v>
          </cell>
        </row>
        <row r="47">
          <cell r="B47" t="str">
            <v>Equiplan Participacoes SA</v>
          </cell>
          <cell r="C47" t="str">
            <v>EF01805</v>
          </cell>
          <cell r="F47" t="str">
            <v>Equiplan Participacoes SA</v>
          </cell>
        </row>
        <row r="48">
          <cell r="B48" t="str">
            <v>Felda</v>
          </cell>
          <cell r="C48" t="str">
            <v>EF01141</v>
          </cell>
          <cell r="F48" t="str">
            <v>Felda</v>
          </cell>
        </row>
        <row r="49">
          <cell r="B49" t="str">
            <v>URALKALI SALES PTE.LTD (Сингапур)</v>
          </cell>
          <cell r="C49" t="str">
            <v>EF01803</v>
          </cell>
          <cell r="F49" t="str">
            <v>URALKALI SALES PTE.LTD (Сингапур)</v>
          </cell>
        </row>
        <row r="50">
          <cell r="B50" t="str">
            <v>ЗАО  "Агросин Прайвит Лимитед"</v>
          </cell>
          <cell r="C50" t="str">
            <v>EF01828</v>
          </cell>
          <cell r="F50" t="str">
            <v>ЗАО  "Агросин Прайвит Лимитед"</v>
          </cell>
        </row>
        <row r="51">
          <cell r="B51" t="str">
            <v>ЗАО Белорусская калийная компания</v>
          </cell>
          <cell r="C51" t="str">
            <v>EF01806</v>
          </cell>
          <cell r="F51" t="str">
            <v>ЗАО Белорусская калийная компания</v>
          </cell>
        </row>
        <row r="52">
          <cell r="B52" t="str">
            <v>Прочие связанные стороны</v>
          </cell>
          <cell r="C52" t="str">
            <v>EG00022</v>
          </cell>
        </row>
        <row r="53">
          <cell r="B53" t="str">
            <v>Филиал "Азот" ОАО "ОХК Уралхим" г. Березники</v>
          </cell>
          <cell r="C53" t="str">
            <v>EF01804</v>
          </cell>
          <cell r="F53" t="str">
            <v>Филиал "Азот" ОАО "ОХК Уралхим" г. Березники</v>
          </cell>
        </row>
        <row r="54">
          <cell r="B54" t="str">
            <v>Riga Fertilizer Terminal</v>
          </cell>
          <cell r="C54" t="str">
            <v>EF01810</v>
          </cell>
          <cell r="F54" t="str">
            <v>Riga Fertilizer Terminal</v>
          </cell>
        </row>
        <row r="55">
          <cell r="B55" t="str">
            <v>SIA Uralchem Trading</v>
          </cell>
          <cell r="C55" t="str">
            <v>EF01812</v>
          </cell>
          <cell r="F55" t="str">
            <v>SIA Uralchem Trading</v>
          </cell>
        </row>
        <row r="56">
          <cell r="B56" t="str">
            <v>Филиал "ПМУ"</v>
          </cell>
          <cell r="C56" t="str">
            <v>EF01815</v>
          </cell>
          <cell r="F56" t="str">
            <v>Филиал "ПМУ"</v>
          </cell>
        </row>
        <row r="57">
          <cell r="B57" t="str">
            <v>Филиал "Объединеный центр обслуживания"</v>
          </cell>
          <cell r="C57" t="str">
            <v>EF01816</v>
          </cell>
          <cell r="F57" t="str">
            <v>Филиал "Объединеный центр обслуживания"</v>
          </cell>
        </row>
        <row r="58">
          <cell r="B58" t="str">
            <v>ОАО "ЗМУ КЧХК"</v>
          </cell>
          <cell r="C58" t="str">
            <v>EF01817</v>
          </cell>
          <cell r="F58" t="str">
            <v>ОАО "ЗМУ КЧХК"</v>
          </cell>
        </row>
        <row r="59">
          <cell r="B59" t="str">
            <v>ОАО "Воскресенские минеральные удобрения"</v>
          </cell>
          <cell r="C59" t="str">
            <v>EF01819</v>
          </cell>
          <cell r="F59" t="str">
            <v>ОАО "Воскресенские минеральные удобрения"</v>
          </cell>
        </row>
        <row r="60">
          <cell r="B60" t="str">
            <v>ООО "Уралхим-транс"</v>
          </cell>
          <cell r="C60" t="str">
            <v>EF01820</v>
          </cell>
          <cell r="F60" t="str">
            <v>ООО "Уралхим-транс"</v>
          </cell>
        </row>
        <row r="61">
          <cell r="B61" t="str">
            <v>ОО ТД "Уралхим"</v>
          </cell>
          <cell r="C61" t="str">
            <v>EF01822</v>
          </cell>
          <cell r="F61" t="str">
            <v>ОО ТД "Уралхим"</v>
          </cell>
        </row>
        <row r="62">
          <cell r="B62" t="str">
            <v>ОАО "ОХК Уралхим"</v>
          </cell>
          <cell r="C62" t="str">
            <v>EF01823</v>
          </cell>
          <cell r="F62" t="str">
            <v>ОАО "ОХК Уралхим"</v>
          </cell>
        </row>
        <row r="63">
          <cell r="B63" t="str">
            <v xml:space="preserve">TERMINAIS PORTUÁRIOS DA PONTA DO FÉLIX S.A. </v>
          </cell>
          <cell r="C63" t="str">
            <v>EF01827</v>
          </cell>
          <cell r="F63" t="str">
            <v xml:space="preserve">TERMINAIS PORTUÁRIOS DA PONTA DO FÉLIX S.A. </v>
          </cell>
        </row>
        <row r="64">
          <cell r="B64" t="str">
            <v>СИАЙ-КЕМИКАЛ ИНВЕСТ ЛИМИТЕД</v>
          </cell>
          <cell r="C64" t="str">
            <v>EF02001</v>
          </cell>
          <cell r="F64" t="str">
            <v>СИАЙ-КЕМИКАЛ ИНВЕСТ ЛИМИТЕД</v>
          </cell>
        </row>
        <row r="65">
          <cell r="B65" t="str">
            <v>УРАЛХИМ ХОЛДИНГ Пи.Эл.Си.</v>
          </cell>
          <cell r="C65" t="str">
            <v>EF02002</v>
          </cell>
          <cell r="F65" t="str">
            <v>УРАЛХИМ ХОЛДИНГ Пи.Эл.Си.</v>
          </cell>
        </row>
        <row r="66">
          <cell r="B66" t="str">
            <v>ОАО "ЗМУ КЧХК"</v>
          </cell>
          <cell r="C66" t="str">
            <v>EF02003</v>
          </cell>
          <cell r="F66" t="str">
            <v>ОАО "ЗМУ КЧХК"</v>
          </cell>
        </row>
        <row r="67">
          <cell r="B67" t="str">
            <v>ОАО "Минеральные удобрения"</v>
          </cell>
          <cell r="C67" t="str">
            <v>EF02004</v>
          </cell>
          <cell r="F67" t="str">
            <v>ОАО "Минеральные удобрения"</v>
          </cell>
        </row>
        <row r="68">
          <cell r="B68" t="str">
            <v>Частная компания с ограниченной ответственностью УРАЛХИМ ФРАХТ ЛИМИТЕД</v>
          </cell>
          <cell r="C68" t="str">
            <v>EF02009</v>
          </cell>
          <cell r="F68" t="str">
            <v>Частная компания с ограниченной ответственностью УРАЛХИМ ФРАХТ ЛИМИТЕД</v>
          </cell>
        </row>
        <row r="69">
          <cell r="B69" t="str">
            <v>УРАЛХИМ Ассист ГмбХ</v>
          </cell>
          <cell r="C69" t="str">
            <v>EF02010</v>
          </cell>
          <cell r="F69" t="str">
            <v>УРАЛХИМ Ассист ГмбХ</v>
          </cell>
        </row>
        <row r="70">
          <cell r="B70" t="str">
            <v>ООО "ХимПроект"</v>
          </cell>
          <cell r="C70" t="str">
            <v>EF02011</v>
          </cell>
          <cell r="F70" t="str">
            <v>ООО "ХимПроект"</v>
          </cell>
        </row>
        <row r="71">
          <cell r="B71" t="str">
            <v>ООО "Карбин"</v>
          </cell>
          <cell r="C71" t="str">
            <v>EF02013</v>
          </cell>
          <cell r="F71" t="str">
            <v>ООО "Карбин"</v>
          </cell>
        </row>
        <row r="72">
          <cell r="B72" t="str">
            <v>ООО "АЗОТПРОЕКТ"</v>
          </cell>
          <cell r="C72" t="str">
            <v>EF02014</v>
          </cell>
          <cell r="F72" t="str">
            <v>ООО "АЗОТПРОЕКТ"</v>
          </cell>
        </row>
        <row r="73">
          <cell r="B73" t="str">
            <v>ООО "УРАЛХИМ Торговая Компания Бразилии"</v>
          </cell>
          <cell r="C73" t="str">
            <v>EF02015</v>
          </cell>
          <cell r="F73" t="str">
            <v>ООО "УРАЛХИМ Торговая Компания Бразилии"</v>
          </cell>
        </row>
        <row r="74">
          <cell r="B74" t="str">
            <v>ООО "Поликлиника "Азот"</v>
          </cell>
          <cell r="C74" t="str">
            <v>EF02016</v>
          </cell>
          <cell r="F74" t="str">
            <v>ООО "Поликлиника "Азот"</v>
          </cell>
        </row>
        <row r="75">
          <cell r="B75" t="str">
            <v>ХАВЕНПОРТ ИНВЕСТМЕНТС ЛИМИТЕД</v>
          </cell>
          <cell r="C75" t="str">
            <v>EF02017</v>
          </cell>
          <cell r="F75" t="str">
            <v>ХАВЕНПОРТ ИНВЕСТМЕНТС ЛИМИТЕД</v>
          </cell>
        </row>
        <row r="76">
          <cell r="B76" t="str">
            <v>ООО "УРАЛХИМ КОНСАЛТ"</v>
          </cell>
          <cell r="C76" t="str">
            <v>EF02018</v>
          </cell>
          <cell r="F76" t="str">
            <v>ООО "УРАЛХИМ КОНСАЛТ"</v>
          </cell>
        </row>
        <row r="77">
          <cell r="B77" t="str">
            <v>ООО "СПК Богородский"</v>
          </cell>
          <cell r="C77" t="str">
            <v>EF02019</v>
          </cell>
          <cell r="F77" t="str">
            <v>ООО "СПК Богородский"</v>
          </cell>
        </row>
        <row r="78">
          <cell r="B78" t="str">
            <v>ЛЕЛАДА ЭНТЕРПРАЙЗЕС ЛИМИТЕД</v>
          </cell>
          <cell r="C78" t="str">
            <v>EF02020</v>
          </cell>
          <cell r="F78" t="str">
            <v>ЛЕЛАДА ЭНТЕРПРАЙЗЕС ЛИМИТЕД</v>
          </cell>
        </row>
        <row r="79">
          <cell r="B79" t="str">
            <v>ЗАО "ЖДЦех"</v>
          </cell>
          <cell r="C79" t="str">
            <v>EF02021</v>
          </cell>
          <cell r="F79" t="str">
            <v>ЗАО "ЖДЦех"</v>
          </cell>
        </row>
        <row r="80">
          <cell r="B80" t="str">
            <v>OOO УРАЛХИМ Трейдинг</v>
          </cell>
          <cell r="C80" t="str">
            <v>EF02022</v>
          </cell>
          <cell r="F80" t="str">
            <v>OOO УРАЛХИМ Трейдинг</v>
          </cell>
        </row>
        <row r="81">
          <cell r="B81" t="str">
            <v>ООО"Энергоснабжающая организация Кирово-Чепецкого химического комбината"</v>
          </cell>
          <cell r="C81" t="str">
            <v>EF02023</v>
          </cell>
          <cell r="F81" t="str">
            <v>ООО"Энергоснабжающая организация Кирово-Чепецкого химического комбината"</v>
          </cell>
        </row>
        <row r="82">
          <cell r="B82" t="str">
            <v>ООО "Ремонтно-механический завод Кирово-Чепецкого химического комбината"</v>
          </cell>
          <cell r="C82" t="str">
            <v>EF02024</v>
          </cell>
          <cell r="F82" t="str">
            <v>ООО "Ремонтно-механический завод Кирово-Чепецкого химического комбината"</v>
          </cell>
        </row>
        <row r="83">
          <cell r="B83" t="str">
            <v>ООО "Проектно-конструкторский научный центр"</v>
          </cell>
          <cell r="C83" t="str">
            <v>EF02025</v>
          </cell>
          <cell r="F83" t="str">
            <v>ООО "Проектно-конструкторский научный центр"</v>
          </cell>
        </row>
        <row r="84">
          <cell r="B84" t="str">
            <v>ООО "Специальные удобрения и соли"</v>
          </cell>
          <cell r="C84" t="str">
            <v>EF02026</v>
          </cell>
          <cell r="F84" t="str">
            <v>ООО "Специальные удобрения и соли"</v>
          </cell>
        </row>
        <row r="85">
          <cell r="B85" t="str">
            <v>ООО "Сергачская машинно-технологическая станция по Агрохимическому обслуживанию"</v>
          </cell>
          <cell r="C85" t="str">
            <v>EF02029</v>
          </cell>
          <cell r="F85" t="str">
            <v>ООО "Сергачская машинно-технологическая станция по Агрохимическому обслуживанию"</v>
          </cell>
        </row>
        <row r="86">
          <cell r="B86" t="str">
            <v>САНДЕРС ЭНТЕРПРАЙЗЕС ЛИМИТЕД</v>
          </cell>
          <cell r="C86" t="str">
            <v>EF02030</v>
          </cell>
          <cell r="F86" t="str">
            <v>САНДЕРС ЭНТЕРПРАЙЗЕС ЛИМИТЕД</v>
          </cell>
        </row>
        <row r="87">
          <cell r="B87" t="str">
            <v>ФАНГОЗА МЕНЕДЖМЕНТ ЛИМИТЕД</v>
          </cell>
          <cell r="C87" t="str">
            <v>EF02031</v>
          </cell>
          <cell r="F87" t="str">
            <v>ФАНГОЗА МЕНЕДЖМЕНТ ЛИМИТЕД</v>
          </cell>
        </row>
        <row r="88">
          <cell r="B88" t="str">
            <v>ООО "Деспина Капитал"</v>
          </cell>
          <cell r="C88" t="str">
            <v>EF02032</v>
          </cell>
          <cell r="F88" t="str">
            <v>ООО "Деспина Капитал"</v>
          </cell>
        </row>
        <row r="89">
          <cell r="B89" t="str">
            <v>ООО "ВЕНТАМОНЬЯКС"</v>
          </cell>
          <cell r="C89" t="str">
            <v>EF02033</v>
          </cell>
          <cell r="F89" t="str">
            <v>ООО "ВЕНТАМОНЬЯКС"</v>
          </cell>
        </row>
        <row r="90">
          <cell r="B90" t="str">
            <v>Акционерное общество упрощенного типа "УРАЛИМА"</v>
          </cell>
          <cell r="C90" t="str">
            <v>EF02034</v>
          </cell>
          <cell r="F90" t="str">
            <v>Акционерное общество упрощенного типа "УРАЛИМА"</v>
          </cell>
        </row>
        <row r="91">
          <cell r="B91" t="str">
            <v>ООО "Промканал-техно"</v>
          </cell>
          <cell r="C91" t="str">
            <v>EF02035</v>
          </cell>
          <cell r="F91" t="str">
            <v>ООО "Промканал-техно"</v>
          </cell>
        </row>
        <row r="92">
          <cell r="B92" t="str">
            <v>РИНСОКО ТРЕЙДИНГ КО. ЛИМИТЕД</v>
          </cell>
          <cell r="C92" t="str">
            <v>EF02036</v>
          </cell>
          <cell r="F92" t="str">
            <v>РИНСОКО ТРЕЙДИНГ КО. ЛИМИТЕД</v>
          </cell>
        </row>
        <row r="93">
          <cell r="B93" t="str">
            <v>Quinlan Management LTD</v>
          </cell>
          <cell r="C93" t="str">
            <v>EF02280</v>
          </cell>
          <cell r="F93" t="str">
            <v>Quinlan Management LTD</v>
          </cell>
        </row>
        <row r="94">
          <cell r="B94" t="str">
            <v>DELTA NOMINEES LIMITED</v>
          </cell>
          <cell r="C94" t="str">
            <v>EF02281</v>
          </cell>
          <cell r="F94" t="str">
            <v>DELTA NOMINEES LIMITED</v>
          </cell>
        </row>
        <row r="95">
          <cell r="B95" t="str">
            <v>BROMWICH INVESTMENTS LIMITED</v>
          </cell>
          <cell r="C95" t="str">
            <v>EF02282</v>
          </cell>
          <cell r="F95" t="str">
            <v>BROMWICH INVESTMENTS LIMITED</v>
          </cell>
        </row>
        <row r="96">
          <cell r="B96" t="str">
            <v>ООО "Юрас Ойл"</v>
          </cell>
          <cell r="C96" t="str">
            <v>EF02283</v>
          </cell>
          <cell r="F96" t="str">
            <v>ООО "Юрас Ойл"</v>
          </cell>
        </row>
        <row r="97">
          <cell r="B97" t="str">
            <v>Прочие прочие связанные стороны</v>
          </cell>
          <cell r="C97" t="str">
            <v>EF09999</v>
          </cell>
          <cell r="F97" t="str">
            <v>Прочие прочие связанные стороны</v>
          </cell>
        </row>
        <row r="98">
          <cell r="B98" t="str">
            <v>Банки</v>
          </cell>
          <cell r="C98" t="str">
            <v>EG00013</v>
          </cell>
        </row>
        <row r="99">
          <cell r="B99" t="str">
            <v>Сбербанк России</v>
          </cell>
          <cell r="C99" t="str">
            <v>ET00010</v>
          </cell>
          <cell r="F99" t="str">
            <v>Сбербанк России</v>
          </cell>
        </row>
        <row r="100">
          <cell r="B100" t="str">
            <v>Банк ВТБ</v>
          </cell>
          <cell r="C100" t="str">
            <v>ET00011</v>
          </cell>
          <cell r="F100" t="str">
            <v>Банк ВТБ</v>
          </cell>
        </row>
        <row r="101">
          <cell r="B101" t="str">
            <v>BNP Paribas (Suisse) SA</v>
          </cell>
          <cell r="C101" t="str">
            <v>ET00012</v>
          </cell>
          <cell r="F101" t="str">
            <v>BNP Paribas (Suisse) SA</v>
          </cell>
        </row>
        <row r="102">
          <cell r="B102" t="str">
            <v>JP Morgan Chase Bank N.A.</v>
          </cell>
          <cell r="C102" t="str">
            <v>ET00013</v>
          </cell>
          <cell r="F102" t="str">
            <v>JP Morgan Chase Bank N.A.</v>
          </cell>
        </row>
        <row r="103">
          <cell r="B103" t="str">
            <v xml:space="preserve">ИНГ БАНК (ЕВРАЗИЯ) АО
</v>
          </cell>
          <cell r="C103" t="str">
            <v>ET00014</v>
          </cell>
          <cell r="F103" t="str">
            <v xml:space="preserve">ИНГ БАНК (ЕВРАЗИЯ) АО
</v>
          </cell>
        </row>
        <row r="104">
          <cell r="B104" t="str">
            <v>Banco Santander (Brasil) S.A.</v>
          </cell>
          <cell r="C104" t="str">
            <v>ET00015</v>
          </cell>
          <cell r="F104" t="str">
            <v>Banco Santander (Brasil) S.A.</v>
          </cell>
        </row>
        <row r="105">
          <cell r="B105" t="str">
            <v>BANK OF CHINA</v>
          </cell>
          <cell r="C105" t="str">
            <v>ET00016</v>
          </cell>
          <cell r="F105" t="str">
            <v>BANK OF CHINA</v>
          </cell>
        </row>
        <row r="106">
          <cell r="B106" t="str">
            <v>Commerzbank AG Singapore Branch</v>
          </cell>
          <cell r="C106" t="str">
            <v>ET00017</v>
          </cell>
          <cell r="F106" t="str">
            <v>Commerzbank AG Singapore Branch</v>
          </cell>
        </row>
        <row r="107">
          <cell r="B107" t="str">
            <v>EXPOBANK</v>
          </cell>
          <cell r="C107" t="str">
            <v>ET00018</v>
          </cell>
          <cell r="F107" t="str">
            <v>EXPOBANK</v>
          </cell>
        </row>
        <row r="108">
          <cell r="B108" t="str">
            <v>HSBC TRINKHAUS &amp; BURKHARDT AG</v>
          </cell>
          <cell r="C108" t="str">
            <v>ET00019</v>
          </cell>
          <cell r="F108" t="str">
            <v>HSBC TRINKHAUS &amp; BURKHARDT AG</v>
          </cell>
        </row>
        <row r="109">
          <cell r="B109" t="str">
            <v>ING Bank N.V.</v>
          </cell>
          <cell r="C109" t="str">
            <v>ET00020</v>
          </cell>
          <cell r="F109" t="str">
            <v>ING Bank N.V.</v>
          </cell>
        </row>
        <row r="110">
          <cell r="B110" t="str">
            <v>JYSKE BANK (GIBRALTAR) LIMITED</v>
          </cell>
          <cell r="C110" t="str">
            <v>ET00021</v>
          </cell>
          <cell r="F110" t="str">
            <v>JYSKE BANK (GIBRALTAR) LIMITED</v>
          </cell>
        </row>
        <row r="111">
          <cell r="B111" t="str">
            <v>MB Financial Bank</v>
          </cell>
          <cell r="C111" t="str">
            <v>ET00022</v>
          </cell>
          <cell r="F111" t="str">
            <v>MB Financial Bank</v>
          </cell>
        </row>
        <row r="112">
          <cell r="B112" t="str">
            <v>Nordea Bank AB Latvia branch</v>
          </cell>
          <cell r="C112" t="str">
            <v>ET00024</v>
          </cell>
          <cell r="F112" t="str">
            <v>Nordea Bank AB Latvia branch</v>
          </cell>
        </row>
        <row r="113">
          <cell r="B113" t="str">
            <v>PROMSVYAZBANK PJSC, Cyprus Branch</v>
          </cell>
          <cell r="C113" t="str">
            <v>ET00026</v>
          </cell>
          <cell r="F113" t="str">
            <v>PROMSVYAZBANK PJSC, Cyprus Branch</v>
          </cell>
        </row>
        <row r="114">
          <cell r="B114" t="str">
            <v>Renaissance Capital Investments Limited</v>
          </cell>
          <cell r="C114" t="str">
            <v>ET00027</v>
          </cell>
          <cell r="F114" t="str">
            <v>Renaissance Capital Investments Limited</v>
          </cell>
        </row>
        <row r="115">
          <cell r="B115" t="str">
            <v>Renaissance Securities (Cyprus) Limited</v>
          </cell>
          <cell r="C115" t="str">
            <v>ET00028</v>
          </cell>
          <cell r="F115" t="str">
            <v>Renaissance Securities (Cyprus) Limited</v>
          </cell>
        </row>
        <row r="116">
          <cell r="B116" t="str">
            <v>SBERBANK (SWITZERLAND) AG, ZURICH</v>
          </cell>
          <cell r="C116" t="str">
            <v>ET00029</v>
          </cell>
          <cell r="F116" t="str">
            <v>SBERBANK (SWITZERLAND) AG, ZURICH</v>
          </cell>
        </row>
        <row r="117">
          <cell r="B117" t="str">
            <v>Societe Generale</v>
          </cell>
          <cell r="C117" t="str">
            <v>ET00030</v>
          </cell>
          <cell r="F117" t="str">
            <v>Societe Generale</v>
          </cell>
        </row>
        <row r="118">
          <cell r="B118" t="str">
            <v>SOCIETE GENERALE BANK &amp; TRUST</v>
          </cell>
          <cell r="C118" t="str">
            <v>ET00031</v>
          </cell>
          <cell r="F118" t="str">
            <v>SOCIETE GENERALE BANK &amp; TRUST</v>
          </cell>
        </row>
        <row r="119">
          <cell r="B119" t="str">
            <v>Societe Generale BANK &amp; TRUST S.A.</v>
          </cell>
          <cell r="C119" t="str">
            <v>ET00032</v>
          </cell>
          <cell r="F119" t="str">
            <v>Societe Generale BANK &amp; TRUST S.A.</v>
          </cell>
        </row>
        <row r="120">
          <cell r="B120" t="str">
            <v>SOCIETE GENERALE CORPORATE &amp; INVESTMENT BANKING</v>
          </cell>
          <cell r="C120" t="str">
            <v>ET00033</v>
          </cell>
          <cell r="F120" t="str">
            <v>SOCIETE GENERALE CORPORATE &amp; INVESTMENT BANKING</v>
          </cell>
        </row>
        <row r="121">
          <cell r="B121" t="str">
            <v>UNICREDITBANK AG</v>
          </cell>
          <cell r="C121" t="str">
            <v>ET00034</v>
          </cell>
          <cell r="F121" t="str">
            <v>UNICREDITBANK AG</v>
          </cell>
        </row>
        <row r="122">
          <cell r="B122" t="str">
            <v>АКБ "ТОРГОВО-ПРОМЫШЛЕННЫЙ БАНК КИТАЯ" (Москва) (ЗАО)</v>
          </cell>
          <cell r="C122" t="str">
            <v>ET00035</v>
          </cell>
          <cell r="F122" t="str">
            <v>АКБ "ТОРГОВО-ПРОМЫШЛЕННЫЙ БАНК КИТАЯ" (Москва) (ЗАО)</v>
          </cell>
        </row>
        <row r="123">
          <cell r="B123" t="str">
            <v xml:space="preserve">АО "АЛЬФА-БАНК"                                  </v>
          </cell>
          <cell r="C123" t="str">
            <v>ET00036</v>
          </cell>
          <cell r="F123" t="str">
            <v xml:space="preserve">АО "АЛЬФА-БАНК"                                  </v>
          </cell>
        </row>
        <row r="124">
          <cell r="B124" t="str">
            <v xml:space="preserve">«Натиксис Банк (АО)»
</v>
          </cell>
          <cell r="C124" t="str">
            <v>ET00037</v>
          </cell>
          <cell r="F124" t="str">
            <v xml:space="preserve">«Натиксис Банк (АО)»
</v>
          </cell>
        </row>
        <row r="125">
          <cell r="B125" t="str">
            <v xml:space="preserve">АО «Нордеа Банк»
</v>
          </cell>
          <cell r="C125" t="str">
            <v>ET00038</v>
          </cell>
          <cell r="F125" t="str">
            <v xml:space="preserve">АО «Нордеа Банк»
</v>
          </cell>
        </row>
        <row r="126">
          <cell r="B126" t="str">
            <v xml:space="preserve">АО «Сумитомо Мицуи Рус Банк»
</v>
          </cell>
          <cell r="C126" t="str">
            <v>ET00039</v>
          </cell>
          <cell r="F126" t="str">
            <v xml:space="preserve">АО «Сумитомо Мицуи Рус Банк»
</v>
          </cell>
        </row>
        <row r="127">
          <cell r="B127" t="str">
            <v xml:space="preserve">АО «ЮниКредит Банк»
</v>
          </cell>
          <cell r="C127" t="str">
            <v>ET00040</v>
          </cell>
          <cell r="F127" t="str">
            <v xml:space="preserve">АО «ЮниКредит Банк»
</v>
          </cell>
        </row>
        <row r="128">
          <cell r="B128" t="str">
            <v>ЗАО "КОММЕРЦБАНК (ЕВРАЗИЯ)"</v>
          </cell>
          <cell r="C128" t="str">
            <v>ET00041</v>
          </cell>
          <cell r="F128" t="str">
            <v>ЗАО "КОММЕРЦБАНК (ЕВРАЗИЯ)"</v>
          </cell>
        </row>
        <row r="129">
          <cell r="B129" t="str">
            <v xml:space="preserve">Западно-Уральский банк ПАО «Сбербанк России» </v>
          </cell>
          <cell r="C129" t="str">
            <v>ET00042</v>
          </cell>
          <cell r="F129" t="str">
            <v xml:space="preserve">Западно-Уральский банк ПАО «Сбербанк России» </v>
          </cell>
        </row>
        <row r="130">
          <cell r="B130" t="str">
            <v>ПАО АКБ «РОСБАНК»</v>
          </cell>
          <cell r="C130" t="str">
            <v>ET00043</v>
          </cell>
          <cell r="F130" t="str">
            <v>ПАО АКБ «РОСБАНК»</v>
          </cell>
        </row>
        <row r="131">
          <cell r="B131" t="str">
            <v>Нижегородский филиал ОАО «Банк Москвы»</v>
          </cell>
          <cell r="C131" t="str">
            <v>ET00044</v>
          </cell>
          <cell r="F131" t="str">
            <v>Нижегородский филиал ОАО «Банк Москвы»</v>
          </cell>
        </row>
        <row r="132">
          <cell r="B132" t="str">
            <v>ОАО "РОССЕЛЬХОЗБАНК"</v>
          </cell>
          <cell r="C132" t="str">
            <v>ET00045</v>
          </cell>
          <cell r="F132" t="str">
            <v>ОАО "РОССЕЛЬХОЗБАНК"</v>
          </cell>
        </row>
        <row r="133">
          <cell r="B133" t="str">
            <v>ОАО АКБ «МЕЖДУНАРОДНЫЙ ФИНАНСОВЫЙ КЛУБ»</v>
          </cell>
          <cell r="C133" t="str">
            <v>ET00046</v>
          </cell>
          <cell r="F133" t="str">
            <v>ОАО АКБ «МЕЖДУНАРОДНЫЙ ФИНАНСОВЫЙ КЛУБ»</v>
          </cell>
        </row>
        <row r="134">
          <cell r="B134" t="str">
            <v xml:space="preserve">ОАО «Банк Москвы»
</v>
          </cell>
          <cell r="C134" t="str">
            <v>ET00047</v>
          </cell>
          <cell r="F134" t="str">
            <v xml:space="preserve">ОАО «Банк Москвы»
</v>
          </cell>
        </row>
        <row r="135">
          <cell r="B135" t="str">
            <v>ПАО "ПРОМСВЯЗЬБАНК"</v>
          </cell>
          <cell r="C135" t="str">
            <v>ET00048</v>
          </cell>
          <cell r="F135" t="str">
            <v>ПАО "ПРОМСВЯЗЬБАНК"</v>
          </cell>
        </row>
        <row r="136">
          <cell r="B136" t="str">
            <v>Поволжский филиал АО "Райффайзенбанк" г. Н. Новгород</v>
          </cell>
          <cell r="C136" t="str">
            <v>ET00049</v>
          </cell>
          <cell r="F136" t="str">
            <v>Поволжский филиал АО "Райффайзенбанк" г. Н. Новгород</v>
          </cell>
        </row>
        <row r="137">
          <cell r="B137" t="str">
            <v xml:space="preserve">ПАО АКБ «Урал  ФД» в г. Пермь                                                                                                                                                                                                                                  </v>
          </cell>
          <cell r="C137" t="str">
            <v>ET00050</v>
          </cell>
          <cell r="F137" t="str">
            <v xml:space="preserve">ПАО АКБ «Урал  ФД» в г. Пермь                                                                                                                                                                                                                                  </v>
          </cell>
        </row>
        <row r="138">
          <cell r="B138" t="str">
            <v>Филиал ПАО Банк ВТБ в г.Нижнем Новгороде</v>
          </cell>
          <cell r="C138" t="str">
            <v>ET00051</v>
          </cell>
          <cell r="F138" t="str">
            <v>Филиал ПАО Банк ВТБ в г.Нижнем Новгороде</v>
          </cell>
        </row>
        <row r="139">
          <cell r="B139" t="str">
            <v>Natixis NY Branch</v>
          </cell>
          <cell r="C139" t="str">
            <v>ET00052</v>
          </cell>
          <cell r="F139" t="str">
            <v>Natixis NY Branch</v>
          </cell>
        </row>
        <row r="140">
          <cell r="B140" t="str">
            <v>RAIFFEISEN BANK INTERNATIONAL AG, VIENNA</v>
          </cell>
          <cell r="C140" t="str">
            <v>ET00053</v>
          </cell>
          <cell r="F140" t="str">
            <v>RAIFFEISEN BANK INTERNATIONAL AG, VIENNA</v>
          </cell>
        </row>
        <row r="141">
          <cell r="B141" t="str">
            <v>COMMERZBANK AG FILIALE LUXEMBURG</v>
          </cell>
          <cell r="C141" t="str">
            <v>ET00054</v>
          </cell>
          <cell r="F141" t="str">
            <v>COMMERZBANK AG FILIALE LUXEMBURG</v>
          </cell>
        </row>
        <row r="142">
          <cell r="B142" t="str">
            <v>COMMERZBANK INT. SA, LUXEMBOURG</v>
          </cell>
          <cell r="C142" t="str">
            <v>ET00055</v>
          </cell>
          <cell r="F142" t="str">
            <v>COMMERZBANK INT. SA, LUXEMBOURG</v>
          </cell>
        </row>
        <row r="143">
          <cell r="B143" t="str">
            <v>VTB CAPITAL PLC</v>
          </cell>
          <cell r="C143" t="str">
            <v>ET00056</v>
          </cell>
          <cell r="F143" t="str">
            <v>VTB CAPITAL PLC</v>
          </cell>
        </row>
        <row r="144">
          <cell r="B144" t="str">
            <v xml:space="preserve">"Газпромбанк" (АО) </v>
          </cell>
          <cell r="C144" t="str">
            <v>ET00057</v>
          </cell>
          <cell r="F144" t="str">
            <v xml:space="preserve">"Газпромбанк" (АО) </v>
          </cell>
        </row>
        <row r="145">
          <cell r="B145" t="str">
            <v>Филиал СПб ПАО Банка "ФК Открытие"  </v>
          </cell>
          <cell r="C145" t="str">
            <v>ET00058</v>
          </cell>
          <cell r="F145" t="str">
            <v>Филиал СПб ПАО Банка "ФК Открытие"  </v>
          </cell>
        </row>
        <row r="146">
          <cell r="B146" t="str">
            <v>Ф-л ПТР ПАО "Ханты-Мансийский банк Открытие"</v>
          </cell>
          <cell r="C146" t="str">
            <v>ET00059</v>
          </cell>
          <cell r="F146" t="str">
            <v>Ф-л ПТР ПАО "Ханты-Мансийский банк Открытие"</v>
          </cell>
        </row>
        <row r="147">
          <cell r="B147" t="str">
            <v>ВТБ Капитал (ПАО)</v>
          </cell>
          <cell r="C147" t="str">
            <v>ET00060</v>
          </cell>
          <cell r="F147" t="str">
            <v>ВТБ Капитал (ПАО)</v>
          </cell>
        </row>
        <row r="148">
          <cell r="B148" t="str">
            <v>COMMERZBANK AG, ZURICH BRANCH</v>
          </cell>
          <cell r="C148" t="str">
            <v>ET00061</v>
          </cell>
          <cell r="F148" t="str">
            <v>COMMERZBANK AG, ZURICH BRANCH</v>
          </cell>
        </row>
        <row r="149">
          <cell r="B149" t="str">
            <v>ING BANK, A BRANCH OF ING-DIBA AG</v>
          </cell>
          <cell r="C149" t="str">
            <v>ET00062</v>
          </cell>
          <cell r="F149" t="str">
            <v>ING BANK, A BRANCH OF ING-DIBA AG</v>
          </cell>
        </row>
        <row r="150">
          <cell r="B150" t="str">
            <v>RAIFFEISENLANDESBANK NIEDEROSTERREICH-WIEN AG</v>
          </cell>
          <cell r="C150" t="str">
            <v>ET00063</v>
          </cell>
          <cell r="F150" t="str">
            <v>RAIFFEISENLANDESBANK NIEDEROSTERREICH-WIEN AG</v>
          </cell>
        </row>
        <row r="151">
          <cell r="B151" t="str">
            <v>RAIFFEISENLANDESBANK OBEROSTERREICH AG</v>
          </cell>
          <cell r="C151" t="str">
            <v>ET00064</v>
          </cell>
          <cell r="F151" t="str">
            <v>RAIFFEISENLANDESBANK OBEROSTERREICH AG</v>
          </cell>
        </row>
        <row r="152">
          <cell r="B152" t="str">
            <v>АК СБ РФ (ОАО) САЛЬСКОЕ ОТДЕЛЕНИЕ 625</v>
          </cell>
          <cell r="C152" t="str">
            <v>ET00065</v>
          </cell>
          <cell r="F152" t="str">
            <v>АК СБ РФ (ОАО) САЛЬСКОЕ ОТДЕЛЕНИЕ 625</v>
          </cell>
        </row>
        <row r="153">
          <cell r="B153" t="str">
            <v>АК СБЕРЕГАТЕЛЬНЫЙ БАНК РФ Г.МОСКВА</v>
          </cell>
          <cell r="C153" t="str">
            <v>ET00066</v>
          </cell>
          <cell r="F153" t="str">
            <v>АК СБЕРЕГАТЕЛЬНЫЙ БАНК РФ Г.МОСКВА</v>
          </cell>
        </row>
        <row r="154">
          <cell r="B154" t="str">
            <v>АКБ "ТПБК" (МОСКВА) (ЗАО)</v>
          </cell>
          <cell r="C154" t="str">
            <v>ET00067</v>
          </cell>
          <cell r="F154" t="str">
            <v>АКБ "ТПБК" (МОСКВА) (ЗАО)</v>
          </cell>
        </row>
        <row r="155">
          <cell r="B155" t="str">
            <v>АКСБ РФ БЕРЕЗНИКОВСКОЕ ОТДЕЛЕНИЕ N8405</v>
          </cell>
          <cell r="C155" t="str">
            <v>ET00068</v>
          </cell>
          <cell r="F155" t="str">
            <v>АКСБ РФ БЕРЕЗНИКОВСКОЕ ОТДЕЛЕНИЕ N8405</v>
          </cell>
        </row>
        <row r="156">
          <cell r="B156" t="str">
            <v>ВТБ 24 (ПАО)</v>
          </cell>
          <cell r="C156" t="str">
            <v>ET00069</v>
          </cell>
          <cell r="F156" t="str">
            <v>ВТБ 24 (ПАО)</v>
          </cell>
        </row>
        <row r="157">
          <cell r="B157" t="str">
            <v>ВТБ БАНК ЮРОП ПИ ЭЛ СИ</v>
          </cell>
          <cell r="C157" t="str">
            <v>ET00071</v>
          </cell>
          <cell r="F157" t="str">
            <v>ВТБ БАНК ЮРОП ПИ ЭЛ СИ</v>
          </cell>
        </row>
        <row r="158">
          <cell r="B158" t="str">
            <v>ОАО "БАНК  ВТБ" НФ Г.КАЗАНЬ</v>
          </cell>
          <cell r="C158" t="str">
            <v>ET00072</v>
          </cell>
          <cell r="F158" t="str">
            <v>ОАО "БАНК  ВТБ" НФ Г.КАЗАНЬ</v>
          </cell>
        </row>
        <row r="159">
          <cell r="B159" t="str">
            <v>БЕЛГОРОДСКОЕ ОСБ 8592 Г.БЕЛГОРОД</v>
          </cell>
          <cell r="C159" t="str">
            <v>ET00073</v>
          </cell>
          <cell r="F159" t="str">
            <v>БЕЛГОРОДСКОЕ ОСБ 8592 Г.БЕЛГОРОД</v>
          </cell>
        </row>
        <row r="160">
          <cell r="B160" t="str">
            <v>ЗУБ ПАО "СБЕРБАНК РОССИИ", Г. ПЕРМЬ</v>
          </cell>
          <cell r="C160" t="str">
            <v>ET00074</v>
          </cell>
          <cell r="F160" t="str">
            <v>ЗУБ ПАО "СБЕРБАНК РОССИИ", Г. ПЕРМЬ</v>
          </cell>
        </row>
        <row r="161">
          <cell r="B161" t="str">
            <v>ЗУБ СБ РФ СОЛИКАМСКОЕ ОСБ 4929</v>
          </cell>
          <cell r="C161" t="str">
            <v>ET00075</v>
          </cell>
          <cell r="F161" t="str">
            <v>ЗУБ СБ РФ СОЛИКАМСКОЕ ОСБ 4929</v>
          </cell>
        </row>
        <row r="162">
          <cell r="B162" t="str">
            <v>КАБ "БАНК СОСЬЕТЕ ЖЕНЕРАЛЬ ВОСТОК" (ЗАО)</v>
          </cell>
          <cell r="C162" t="str">
            <v>ET00076</v>
          </cell>
          <cell r="F162" t="str">
            <v>КАБ "БАНК СОСЬЕТЕ ЖЕНЕРАЛЬ ВОСТОК" (ЗАО)</v>
          </cell>
        </row>
        <row r="163">
          <cell r="B163" t="str">
            <v>КБ "ЕВРОПЕЙСКИЙ ТРАСТОВЫЙ БАНК" (ЗАО)</v>
          </cell>
          <cell r="C163" t="str">
            <v>ET00077</v>
          </cell>
          <cell r="F163" t="str">
            <v>КБ "ЕВРОПЕЙСКИЙ ТРАСТОВЫЙ БАНК" (ЗАО)</v>
          </cell>
        </row>
        <row r="164">
          <cell r="B164" t="str">
            <v>МОТОВИЛИХИНСКОЕ ОТДЕЛЕНИЕ 1793 В ЗУБ СБ РФ</v>
          </cell>
          <cell r="C164" t="str">
            <v>ET00078</v>
          </cell>
          <cell r="F164" t="str">
            <v>МОТОВИЛИХИНСКОЕ ОТДЕЛЕНИЕ 1793 В ЗУБ СБ РФ</v>
          </cell>
        </row>
        <row r="165">
          <cell r="B165" t="str">
            <v>ОАО "БАНК МОСКВЫ" НФ Г.ПЕРМЬ</v>
          </cell>
          <cell r="C165" t="str">
            <v>ET00079</v>
          </cell>
          <cell r="F165" t="str">
            <v>ОАО "БАНК МОСКВЫ" НФ Г.ПЕРМЬ</v>
          </cell>
        </row>
        <row r="166">
          <cell r="B166" t="str">
            <v>БЕРЕЗНИКОВСКИЙ ФИЛИАЛ ОАО "БАНК МОСКВЫ"</v>
          </cell>
          <cell r="C166" t="str">
            <v>ET00080</v>
          </cell>
          <cell r="F166" t="str">
            <v>БЕРЕЗНИКОВСКИЙ ФИЛИАЛ ОАО "БАНК МОСКВЫ"</v>
          </cell>
        </row>
        <row r="167">
          <cell r="B167" t="str">
            <v>МОСКОВСКИЙ ФИЛИАЛ ПАО АКБ "УРАЛ ФД"</v>
          </cell>
          <cell r="C167" t="str">
            <v>ET00081</v>
          </cell>
          <cell r="F167" t="str">
            <v>МОСКОВСКИЙ ФИЛИАЛ ПАО АКБ "УРАЛ ФД"</v>
          </cell>
        </row>
        <row r="168">
          <cell r="B168" t="str">
            <v>БЕРЕЗНИКОВСКИЙ ФИЛИАЛ ПАО АКБ "УРАЛ ФД"</v>
          </cell>
          <cell r="C168" t="str">
            <v>ET00082</v>
          </cell>
          <cell r="F168" t="str">
            <v>БЕРЕЗНИКОВСКИЙ ФИЛИАЛ ПАО АКБ "УРАЛ ФД"</v>
          </cell>
        </row>
        <row r="169">
          <cell r="B169" t="str">
            <v>БЕРЕЗНИКОВСКОЕ ОСБ 8405 В ПЕРМСКОМ БАНКЕ АК СБ РФ</v>
          </cell>
          <cell r="C169" t="str">
            <v>ET00083</v>
          </cell>
          <cell r="F169" t="str">
            <v>БЕРЕЗНИКОВСКОЕ ОСБ 8405 В ПЕРМСКОМ БАНКЕ АК СБ РФ</v>
          </cell>
        </row>
        <row r="170">
          <cell r="B170" t="str">
            <v>ОАО БАНК "ОТКРЫТИЕ"</v>
          </cell>
          <cell r="C170" t="str">
            <v>ET00084</v>
          </cell>
          <cell r="F170" t="str">
            <v>ОАО БАНК "ОТКРЫТИЕ"</v>
          </cell>
        </row>
        <row r="171">
          <cell r="B171" t="str">
            <v>ОАО БАНК "ФК ОТКРЫТИЕ"</v>
          </cell>
          <cell r="C171" t="str">
            <v>ET00085</v>
          </cell>
          <cell r="F171" t="str">
            <v>ОАО БАНК "ФК ОТКРЫТИЕ"</v>
          </cell>
        </row>
        <row r="172">
          <cell r="B172" t="str">
            <v>ДЗЕРЖИНСКОЕ ОСБ N6984 Г.ПЕРМИ</v>
          </cell>
          <cell r="C172" t="str">
            <v>ET00086</v>
          </cell>
          <cell r="F172" t="str">
            <v>ДЗЕРЖИНСКОЕ ОСБ N6984 Г.ПЕРМИ</v>
          </cell>
        </row>
        <row r="173">
          <cell r="B173" t="str">
            <v>ЕФ ОАО "МДМ БАНК"</v>
          </cell>
          <cell r="C173" t="str">
            <v>ET00087</v>
          </cell>
          <cell r="F173" t="str">
            <v>ЕФ ОАО "МДМ БАНК"</v>
          </cell>
        </row>
        <row r="174">
          <cell r="B174" t="str">
            <v>ЗАО "БАНК КРЕДИТ СВИСС (МОСКВА)"</v>
          </cell>
          <cell r="C174" t="str">
            <v>ET00088</v>
          </cell>
          <cell r="F174" t="str">
            <v>ЗАО "БАНК КРЕДИТ СВИСС (МОСКВА)"</v>
          </cell>
        </row>
        <row r="175">
          <cell r="B175" t="str">
            <v>ЗАО "БНП ПАРИБА БАНК"</v>
          </cell>
          <cell r="C175" t="str">
            <v>ET00089</v>
          </cell>
          <cell r="F175" t="str">
            <v>ЗАО "БНП ПАРИБА БАНК"</v>
          </cell>
        </row>
        <row r="176">
          <cell r="B176" t="str">
            <v>ОАО "ПАЭПКБ "ЭКОПРОМБАНК"</v>
          </cell>
          <cell r="C176" t="str">
            <v>ET00090</v>
          </cell>
          <cell r="F176" t="str">
            <v>ОАО "ПАЭПКБ "ЭКОПРОМБАНК"</v>
          </cell>
        </row>
        <row r="177">
          <cell r="B177" t="str">
            <v>ОАО РАЙФФАЙЗЕН БАНК АВАЛЬ</v>
          </cell>
          <cell r="C177" t="str">
            <v>ET00091</v>
          </cell>
          <cell r="F177" t="str">
            <v>ОАО РАЙФФАЙЗЕН БАНК АВАЛЬ</v>
          </cell>
        </row>
        <row r="178">
          <cell r="B178" t="str">
            <v>ООО "БАРКЛАЙС КАПИТАЛ"</v>
          </cell>
          <cell r="C178" t="str">
            <v>ET00092</v>
          </cell>
          <cell r="F178" t="str">
            <v>ООО "БАРКЛАЙС КАПИТАЛ"</v>
          </cell>
        </row>
        <row r="179">
          <cell r="B179" t="str">
            <v>ООО "ВТБ КАПИТАЛ БРОКЕР"</v>
          </cell>
          <cell r="C179" t="str">
            <v>ET00093</v>
          </cell>
          <cell r="F179" t="str">
            <v>ООО "ВТБ КАПИТАЛ БРОКЕР"</v>
          </cell>
        </row>
        <row r="180">
          <cell r="B180" t="str">
            <v>ООО "МЕРРИЛЛ ЛИНЧ СЕКЪЮРИТИЗ"</v>
          </cell>
          <cell r="C180" t="str">
            <v>ET00094</v>
          </cell>
          <cell r="F180" t="str">
            <v>ООО "МЕРРИЛЛ ЛИНЧ СЕКЪЮРИТИЗ"</v>
          </cell>
        </row>
        <row r="181">
          <cell r="B181" t="str">
            <v>ООО КБ "ТРАНСПОРТНЫЙ"</v>
          </cell>
          <cell r="C181" t="str">
            <v>ET00095</v>
          </cell>
          <cell r="F181" t="str">
            <v>ООО КБ "ТРАНСПОРТНЫЙ"</v>
          </cell>
        </row>
        <row r="182">
          <cell r="B182" t="str">
            <v>ООО СК "ВТБ СТРАХОВАНИЕ"</v>
          </cell>
          <cell r="C182" t="str">
            <v>ET00096</v>
          </cell>
          <cell r="F182" t="str">
            <v>ООО СК "ВТБ СТРАХОВАНИЕ"</v>
          </cell>
        </row>
        <row r="183">
          <cell r="B183" t="str">
            <v>ПЕРМСКИЙ ФИЛИАЛ АО РАЙФФАЙЗЕНБАНК В Г. ПЕРМИ</v>
          </cell>
          <cell r="C183" t="str">
            <v>ET00101</v>
          </cell>
          <cell r="F183" t="str">
            <v>ПЕРМСКИЙ ФИЛИАЛ АО РАЙФФАЙЗЕНБАНК В Г. ПЕРМИ</v>
          </cell>
        </row>
        <row r="184">
          <cell r="B184" t="str">
            <v>САНКТ-ПЕТЕРБУРГСКИЙ ФИЛИАЛ ОАО "БАНК МОСКВЫ"</v>
          </cell>
          <cell r="C184" t="str">
            <v>ET00102</v>
          </cell>
          <cell r="F184" t="str">
            <v>САНКТ-ПЕТЕРБУРГСКИЙ ФИЛИАЛ ОАО "БАНК МОСКВЫ"</v>
          </cell>
        </row>
        <row r="185">
          <cell r="B185" t="str">
            <v>СБЕРБАНК РОССИИ КРАСНОПРЕСНЕНСКОЕ N 1569</v>
          </cell>
          <cell r="C185" t="str">
            <v>ET00103</v>
          </cell>
          <cell r="F185" t="str">
            <v>СБЕРБАНК РОССИИ КРАСНОПРЕСНЕНСКОЕ N 1569</v>
          </cell>
        </row>
        <row r="186">
          <cell r="B186" t="str">
            <v>СБЕРБАНК РОССИИ ОАО Г. ПЕРМЬ</v>
          </cell>
          <cell r="C186" t="str">
            <v>ET00104</v>
          </cell>
          <cell r="F186" t="str">
            <v>СБЕРБАНК РОССИИ ОАО Г. ПЕРМЬ</v>
          </cell>
        </row>
        <row r="187">
          <cell r="B187" t="str">
            <v>СОЛИКАМСКИЙ ФИЛИАЛ ПАО АКБ "УРАЛ ФД"</v>
          </cell>
          <cell r="C187" t="str">
            <v>ET00105</v>
          </cell>
          <cell r="F187" t="str">
            <v>СОЛИКАМСКИЙ ФИЛИАЛ ПАО АКБ "УРАЛ ФД"</v>
          </cell>
        </row>
        <row r="188">
          <cell r="B188" t="str">
            <v>ФИЛИАЛ № 2754 ВТБ 24 (ПАО) Г. ХАБАРОВСК</v>
          </cell>
          <cell r="C188" t="str">
            <v>ET00106</v>
          </cell>
          <cell r="F188" t="str">
            <v>ФИЛИАЛ № 2754 ВТБ 24 (ПАО) Г. ХАБАРОВСК</v>
          </cell>
        </row>
        <row r="189">
          <cell r="B189" t="str">
            <v>ФИЛИАЛ № 6318 ВТБ 24 (ПАО), Г. САМАРА</v>
          </cell>
          <cell r="C189" t="str">
            <v>ET00107</v>
          </cell>
          <cell r="F189" t="str">
            <v>ФИЛИАЛ № 6318 ВТБ 24 (ПАО), Г. САМАРА</v>
          </cell>
        </row>
        <row r="190">
          <cell r="B190" t="str">
            <v>ЮНИКРЕДИТ БАНК АГ, МЮНХЕН</v>
          </cell>
          <cell r="C190" t="str">
            <v>ET00108</v>
          </cell>
          <cell r="F190" t="str">
            <v>ЮНИКРЕДИТ БАНК АГ, МЮНХЕН</v>
          </cell>
        </row>
        <row r="191">
          <cell r="B191" t="str">
            <v>Axis Bank Ltd, India</v>
          </cell>
          <cell r="C191" t="str">
            <v>ET00109</v>
          </cell>
          <cell r="F191" t="str">
            <v>Axis Bank Ltd, India</v>
          </cell>
        </row>
        <row r="192">
          <cell r="B192" t="str">
            <v>UNIVERSAL BANK PUBLIC LTD</v>
          </cell>
          <cell r="C192" t="str">
            <v>ET00110</v>
          </cell>
          <cell r="F192" t="str">
            <v>UNIVERSAL BANK PUBLIC LTD</v>
          </cell>
        </row>
        <row r="193">
          <cell r="B193" t="str">
            <v>Entreprises de P&amp;T</v>
          </cell>
          <cell r="C193" t="str">
            <v>ET00111</v>
          </cell>
          <cell r="F193" t="str">
            <v>Entreprises de P&amp;T</v>
          </cell>
        </row>
        <row r="194">
          <cell r="B194" t="str">
            <v>ING Luxembourg</v>
          </cell>
          <cell r="C194" t="str">
            <v>ET00112</v>
          </cell>
          <cell r="F194" t="str">
            <v>ING Luxembourg</v>
          </cell>
        </row>
        <row r="195">
          <cell r="B195" t="str">
            <v>ФИЛИАЛ "ЦЕНТРАЛЬНЫЙ" БАНКА ВТБ (ПАО) в г. Москва</v>
          </cell>
          <cell r="C195" t="str">
            <v>ET00113</v>
          </cell>
          <cell r="F195" t="str">
            <v>ФИЛИАЛ "ЦЕНТРАЛЬНЫЙ" БАНКА ВТБ (ПАО) в г. Москва</v>
          </cell>
        </row>
        <row r="196">
          <cell r="B196" t="str">
            <v>ФИЛИАЛ "ПРИВОЛЖСКИЙ" БАНКА ВТБ (ПАО) в г. Нижний Новгород</v>
          </cell>
          <cell r="C196" t="str">
            <v>ET00114</v>
          </cell>
          <cell r="F196" t="str">
            <v>ФИЛИАЛ "ПРИВОЛЖСКИЙ" БАНКА ВТБ (ПАО) в г. Нижний Новгород</v>
          </cell>
        </row>
        <row r="197">
          <cell r="B197" t="str">
            <v>COMMERZBANK FINANCE&amp;COVERED BOND S.A.</v>
          </cell>
          <cell r="C197" t="str">
            <v>ET00115</v>
          </cell>
          <cell r="F197" t="str">
            <v>COMMERZBANK FINANCE&amp;COVERED BOND S.A.</v>
          </cell>
        </row>
        <row r="198">
          <cell r="B198" t="str">
            <v>Отделение по Пермскому краю Уральского главного управления ЦБ РФ</v>
          </cell>
          <cell r="C198" t="str">
            <v>ET04001</v>
          </cell>
          <cell r="F198" t="str">
            <v>Отделение по Пермскому краю Уральского главного управления ЦБ РФ</v>
          </cell>
        </row>
        <row r="200">
          <cell r="B200" t="str">
            <v>Без аналитики</v>
          </cell>
          <cell r="C200" t="str">
            <v>EN.NONE</v>
          </cell>
        </row>
      </sheetData>
      <sheetData sheetId="65">
        <row r="1">
          <cell r="A1" t="str">
            <v>Содержание</v>
          </cell>
        </row>
        <row r="2">
          <cell r="A2" t="str">
            <v>AL - Assets and liabilities classification (Виды активов и обязательств)</v>
          </cell>
        </row>
        <row r="4">
          <cell r="A4" t="str">
            <v>Код</v>
          </cell>
          <cell r="B4" t="str">
            <v>Наименование (RUS)</v>
          </cell>
          <cell r="C4" t="str">
            <v>Наименование (ENG)</v>
          </cell>
        </row>
        <row r="5">
          <cell r="A5" t="str">
            <v>AL001</v>
          </cell>
          <cell r="B5" t="str">
            <v>Основные средства</v>
          </cell>
          <cell r="C5" t="str">
            <v>Property, plant and equipment</v>
          </cell>
        </row>
        <row r="6">
          <cell r="A6" t="str">
            <v>AL002</v>
          </cell>
          <cell r="B6" t="str">
            <v>Нематериальные активы</v>
          </cell>
          <cell r="C6" t="str">
            <v>Intangible assets</v>
          </cell>
        </row>
        <row r="7">
          <cell r="A7" t="str">
            <v>AL003</v>
          </cell>
          <cell r="B7" t="str">
            <v>Инвестиции</v>
          </cell>
          <cell r="C7" t="str">
            <v>Investments</v>
          </cell>
        </row>
        <row r="8">
          <cell r="A8" t="str">
            <v>AL004</v>
          </cell>
          <cell r="B8" t="str">
            <v>Запасы</v>
          </cell>
          <cell r="C8" t="str">
            <v>Inventories</v>
          </cell>
        </row>
        <row r="9">
          <cell r="A9" t="str">
            <v>AL005</v>
          </cell>
          <cell r="B9" t="str">
            <v>Кредиты и займы</v>
          </cell>
          <cell r="C9" t="str">
            <v xml:space="preserve">Borrowings </v>
          </cell>
        </row>
        <row r="10">
          <cell r="A10" t="str">
            <v>AL006</v>
          </cell>
          <cell r="B10" t="str">
            <v>Дебиторская задолженность</v>
          </cell>
          <cell r="C10" t="str">
            <v>Accounts receivable</v>
          </cell>
        </row>
        <row r="11">
          <cell r="A11" t="str">
            <v>AL007</v>
          </cell>
          <cell r="B11" t="str">
            <v>Кредиторская задолженность</v>
          </cell>
          <cell r="C11" t="str">
            <v>Accounts payable</v>
          </cell>
        </row>
        <row r="12">
          <cell r="A12" t="str">
            <v>AL009</v>
          </cell>
          <cell r="B12" t="str">
            <v>Резерв под заполнение пустот</v>
          </cell>
          <cell r="C12" t="str">
            <v>Provision for filling cavities</v>
          </cell>
        </row>
        <row r="13">
          <cell r="A13" t="str">
            <v>AL010</v>
          </cell>
          <cell r="B13" t="str">
            <v xml:space="preserve">Резерв под рекультивацию </v>
          </cell>
          <cell r="C13" t="str">
            <v>Restructuring provision</v>
          </cell>
        </row>
        <row r="14">
          <cell r="A14" t="str">
            <v>AL011</v>
          </cell>
          <cell r="B14" t="str">
            <v xml:space="preserve">Производные финансовые активы </v>
          </cell>
          <cell r="C14" t="str">
            <v xml:space="preserve">Derivative financial assets </v>
          </cell>
        </row>
        <row r="15">
          <cell r="A15" t="str">
            <v>AL012</v>
          </cell>
          <cell r="B15" t="str">
            <v>Производные финансовые обязательства</v>
          </cell>
          <cell r="C15" t="str">
            <v>Derivative financial liabilities</v>
          </cell>
        </row>
        <row r="16">
          <cell r="A16" t="str">
            <v>AL013</v>
          </cell>
          <cell r="B16" t="str">
            <v>Убытки, перенесенные на будущие периоды</v>
          </cell>
          <cell r="C16" t="str">
            <v xml:space="preserve">Tax loss carry forward </v>
          </cell>
        </row>
        <row r="17">
          <cell r="A17" t="str">
            <v>AL014</v>
          </cell>
          <cell r="B17" t="str">
            <v>Прочие активы</v>
          </cell>
          <cell r="C17" t="str">
            <v>Other assets</v>
          </cell>
        </row>
        <row r="18">
          <cell r="A18" t="str">
            <v>AL020</v>
          </cell>
          <cell r="B18" t="str">
            <v xml:space="preserve">Ден. средства и их эквиваленты </v>
          </cell>
          <cell r="C18" t="str">
            <v xml:space="preserve">Cash and cash equivalents </v>
          </cell>
        </row>
        <row r="19">
          <cell r="A19" t="str">
            <v>AL021</v>
          </cell>
          <cell r="B19" t="str">
            <v>Депозиты со срокам погашения более 90 дней</v>
          </cell>
          <cell r="C19" t="str">
            <v>Deposits with maturity more than 90 days</v>
          </cell>
        </row>
        <row r="20">
          <cell r="A20" t="str">
            <v>AL022</v>
          </cell>
          <cell r="B20" t="str">
            <v>Ден.средства с ограничением использования (IFRS)</v>
          </cell>
          <cell r="C20" t="str">
            <v>Restricted cash current (IFRS)</v>
          </cell>
        </row>
        <row r="21">
          <cell r="A21" t="str">
            <v>AL023</v>
          </cell>
          <cell r="B21" t="str">
            <v>Внеоборотные активы, предназначенные для продажи (IFRS)</v>
          </cell>
          <cell r="C21" t="str">
            <v>Noncurrent assets held for sale (IFRS)</v>
          </cell>
        </row>
        <row r="22">
          <cell r="A22" t="str">
            <v>AL024</v>
          </cell>
          <cell r="B22" t="str">
            <v>Прочие активы</v>
          </cell>
          <cell r="C22" t="str">
            <v>Other assets - Other</v>
          </cell>
        </row>
        <row r="23">
          <cell r="A23" t="str">
            <v>AL025</v>
          </cell>
          <cell r="B23" t="str">
            <v>Инвестиции в совместные компании (IFRS)</v>
          </cell>
          <cell r="C23" t="str">
            <v>Investments in joint ventures (IFRS)</v>
          </cell>
        </row>
        <row r="24">
          <cell r="A24" t="str">
            <v>AL026</v>
          </cell>
          <cell r="B24" t="str">
            <v>Инвестиции в ассоциированные компании (IFRS)</v>
          </cell>
          <cell r="C24" t="str">
            <v>Investments in associated undertakings (IFRS)</v>
          </cell>
        </row>
        <row r="25">
          <cell r="A25" t="str">
            <v>AL027</v>
          </cell>
          <cell r="B25" t="str">
            <v>Инвестиции в дочерние общества</v>
          </cell>
          <cell r="C25" t="str">
            <v>Investments in subsidiaries</v>
          </cell>
        </row>
        <row r="26">
          <cell r="A26" t="str">
            <v>AL015</v>
          </cell>
          <cell r="B26" t="str">
            <v>Прочие обязательства</v>
          </cell>
          <cell r="C26" t="str">
            <v>Other liabilities</v>
          </cell>
        </row>
        <row r="27">
          <cell r="A27" t="str">
            <v>AL040</v>
          </cell>
          <cell r="B27" t="str">
            <v>Текущая задолженность по заработной плате</v>
          </cell>
          <cell r="C27" t="str">
            <v>Salary payable (ST)</v>
          </cell>
        </row>
        <row r="28">
          <cell r="A28" t="str">
            <v>AL041</v>
          </cell>
          <cell r="B28" t="str">
            <v>Резерв по судебным обязательствам (IFRS)</v>
          </cell>
          <cell r="C28" t="str">
            <v>Legal provision (IFRS)</v>
          </cell>
        </row>
        <row r="29">
          <cell r="A29" t="str">
            <v>AL042</v>
          </cell>
          <cell r="B29" t="str">
            <v>Обязательства, напрямую относящиеся к активам, предназначенным для продажи (IFRS)</v>
          </cell>
          <cell r="C29" t="str">
            <v>Liabilities directly associated with assets classified as held for sale (IFRS)</v>
          </cell>
        </row>
        <row r="30">
          <cell r="A30" t="str">
            <v>AL043</v>
          </cell>
          <cell r="B30" t="str">
            <v xml:space="preserve">Резерв по переселению </v>
          </cell>
          <cell r="C30" t="str">
            <v xml:space="preserve">Resettlement provision </v>
          </cell>
        </row>
        <row r="31">
          <cell r="A31" t="str">
            <v>AL044</v>
          </cell>
          <cell r="B31" t="str">
            <v>Прочие резервы</v>
          </cell>
          <cell r="C31" t="str">
            <v xml:space="preserve">Other provisions </v>
          </cell>
        </row>
        <row r="32">
          <cell r="A32" t="str">
            <v>AL045</v>
          </cell>
          <cell r="B32" t="str">
            <v>Резерв по затоплению рудников (IFRS)</v>
          </cell>
          <cell r="C32" t="str">
            <v xml:space="preserve">Mine flooding provisions </v>
          </cell>
        </row>
        <row r="33">
          <cell r="A33" t="str">
            <v>AL046</v>
          </cell>
          <cell r="B33" t="str">
            <v>Текущие обязательства по налогу на прибыль</v>
          </cell>
          <cell r="C33" t="str">
            <v>Current income tax payable</v>
          </cell>
        </row>
        <row r="34">
          <cell r="A34" t="str">
            <v>AL047</v>
          </cell>
          <cell r="B34" t="str">
            <v>Текущие обязательства по прочим налогам к уплате</v>
          </cell>
          <cell r="C34" t="str">
            <v>Other taxes payable</v>
          </cell>
        </row>
        <row r="35">
          <cell r="A35" t="str">
            <v>AL048</v>
          </cell>
          <cell r="B35" t="str">
            <v>Доходы будущих периодов</v>
          </cell>
          <cell r="C35" t="str">
            <v>Deferred revenues</v>
          </cell>
        </row>
        <row r="36">
          <cell r="A36" t="str">
            <v>AL049</v>
          </cell>
          <cell r="B36" t="str">
            <v xml:space="preserve">Прочие текущие обязательства </v>
          </cell>
          <cell r="C36" t="str">
            <v xml:space="preserve">Other liabilities - Other </v>
          </cell>
        </row>
        <row r="37">
          <cell r="A37" t="str">
            <v>AL050</v>
          </cell>
          <cell r="B37" t="str">
            <v>Обязательства по пенсионным программам</v>
          </cell>
          <cell r="C37" t="str">
            <v>Pension plans</v>
          </cell>
        </row>
        <row r="38">
          <cell r="A38" t="str">
            <v>AL051</v>
          </cell>
          <cell r="B38" t="str">
            <v>Финансовый лизинг</v>
          </cell>
          <cell r="C38" t="str">
            <v>Financial leasing</v>
          </cell>
        </row>
        <row r="39">
          <cell r="A39" t="str">
            <v>AL.NONE</v>
          </cell>
          <cell r="B39" t="str">
            <v>Без аналитики</v>
          </cell>
          <cell r="C39" t="str">
            <v>None</v>
          </cell>
        </row>
      </sheetData>
      <sheetData sheetId="66">
        <row r="1">
          <cell r="A1" t="str">
            <v>Содержание</v>
          </cell>
        </row>
        <row r="2">
          <cell r="A2" t="str">
            <v>CN - COUNTRY (Страна)</v>
          </cell>
        </row>
        <row r="4">
          <cell r="A4" t="str">
            <v>Код</v>
          </cell>
          <cell r="B4" t="str">
            <v>Наименование (RUS)</v>
          </cell>
        </row>
        <row r="5">
          <cell r="A5" t="str">
            <v>CN000</v>
          </cell>
          <cell r="B5" t="str">
            <v>Все направления</v>
          </cell>
        </row>
        <row r="6">
          <cell r="A6" t="str">
            <v>CN100</v>
          </cell>
          <cell r="B6" t="str">
            <v>Экспорт</v>
          </cell>
        </row>
        <row r="7">
          <cell r="A7" t="str">
            <v>CN111</v>
          </cell>
          <cell r="B7" t="str">
            <v>Бразилия</v>
          </cell>
        </row>
        <row r="8">
          <cell r="A8" t="str">
            <v>CN112</v>
          </cell>
          <cell r="B8" t="str">
            <v>Индия</v>
          </cell>
        </row>
        <row r="9">
          <cell r="A9" t="str">
            <v>CN113</v>
          </cell>
          <cell r="B9" t="str">
            <v>Китай</v>
          </cell>
        </row>
        <row r="10">
          <cell r="A10" t="str">
            <v>CN114</v>
          </cell>
          <cell r="B10" t="str">
            <v>ЮВА</v>
          </cell>
        </row>
        <row r="11">
          <cell r="A11" t="str">
            <v>CN115</v>
          </cell>
          <cell r="B11" t="str">
            <v>США</v>
          </cell>
        </row>
        <row r="12">
          <cell r="A12" t="str">
            <v>CN116</v>
          </cell>
          <cell r="B12" t="str">
            <v>Европа</v>
          </cell>
        </row>
        <row r="13">
          <cell r="A13" t="str">
            <v>CN117</v>
          </cell>
          <cell r="B13" t="str">
            <v>Лат. Америка</v>
          </cell>
        </row>
        <row r="14">
          <cell r="A14" t="str">
            <v>CN399</v>
          </cell>
          <cell r="B14" t="str">
            <v>Прочие</v>
          </cell>
        </row>
        <row r="15">
          <cell r="A15" t="str">
            <v>CN400</v>
          </cell>
          <cell r="B15" t="str">
            <v>Внутренний рынок</v>
          </cell>
        </row>
        <row r="16">
          <cell r="A16" t="str">
            <v>CN410</v>
          </cell>
          <cell r="B16" t="str">
            <v>Россия</v>
          </cell>
        </row>
        <row r="17">
          <cell r="A17" t="str">
            <v>CN.NONE</v>
          </cell>
          <cell r="B17" t="str">
            <v>Без аналитики</v>
          </cell>
        </row>
      </sheetData>
      <sheetData sheetId="67">
        <row r="1">
          <cell r="C1" t="str">
            <v>Содержание</v>
          </cell>
        </row>
        <row r="2">
          <cell r="B2" t="str">
            <v>AD - Adjustment (Поправки (источник данных))</v>
          </cell>
        </row>
        <row r="4">
          <cell r="B4" t="str">
            <v>Код</v>
          </cell>
          <cell r="C4" t="str">
            <v>Справочно: код Беринг Поинт</v>
          </cell>
          <cell r="D4" t="str">
            <v>Наименование (RUS)</v>
          </cell>
          <cell r="E4" t="str">
            <v>Код</v>
          </cell>
        </row>
        <row r="5">
          <cell r="B5" t="str">
            <v>AD00000</v>
          </cell>
          <cell r="C5" t="str">
            <v>ADJ000L</v>
          </cell>
          <cell r="D5" t="str">
            <v>Все значения</v>
          </cell>
          <cell r="E5" t="str">
            <v>AD00000</v>
          </cell>
          <cell r="I5" t="str">
            <v>Классификация и отражение в отчетности денежных средств с ограничением в использовании</v>
          </cell>
        </row>
        <row r="6">
          <cell r="B6" t="str">
            <v>AD10000</v>
          </cell>
          <cell r="C6" t="str">
            <v>ADJ0000</v>
          </cell>
          <cell r="D6" t="str">
            <v>Консолидированные данные</v>
          </cell>
          <cell r="E6" t="str">
            <v>AD10000</v>
          </cell>
          <cell r="I6" t="str">
            <v>Классификация и отражение в отчетности процентов по депозитным вкладам, признаваемым денежными эквивалентами</v>
          </cell>
        </row>
        <row r="7">
          <cell r="B7" t="str">
            <v>AD20000</v>
          </cell>
          <cell r="C7" t="str">
            <v>ADJIFRS</v>
          </cell>
          <cell r="D7" t="str">
            <v>Трансформированные данные</v>
          </cell>
          <cell r="E7" t="str">
            <v>AD20000</v>
          </cell>
          <cell r="I7" t="str">
            <v>Учет по договору факторинга</v>
          </cell>
        </row>
        <row r="8">
          <cell r="B8" t="str">
            <v>AD30000</v>
          </cell>
          <cell r="C8" t="str">
            <v>ADJACCT</v>
          </cell>
          <cell r="D8" t="str">
            <v>Исходные данные</v>
          </cell>
          <cell r="E8" t="str">
            <v>AD30000</v>
          </cell>
          <cell r="I8" t="str">
            <v>Неттинг дебиторской и кредиторской задолженности</v>
          </cell>
        </row>
        <row r="9">
          <cell r="B9" t="str">
            <v>AD30100</v>
          </cell>
          <cell r="C9" t="str">
            <v>RAP</v>
          </cell>
          <cell r="D9" t="str">
            <v>Исходные Исходные данные РСБУ</v>
          </cell>
          <cell r="E9" t="str">
            <v>AD30100</v>
          </cell>
          <cell r="I9" t="str">
            <v>Отражение дисконтированной стоимости аванса по налогу на прибыль</v>
          </cell>
        </row>
        <row r="10">
          <cell r="B10" t="str">
            <v>AD30110</v>
          </cell>
          <cell r="D10" t="str">
            <v>Нереализованная прибыль в активах</v>
          </cell>
          <cell r="E10" t="str">
            <v>AD30110</v>
          </cell>
          <cell r="I10" t="str">
            <v>Отражение денежных сумм на брокерском счете (рекласс в ДС и их эквиваленты)</v>
          </cell>
        </row>
        <row r="11">
          <cell r="B11" t="str">
            <v>AD30200</v>
          </cell>
          <cell r="C11" t="str">
            <v>GAAP</v>
          </cell>
          <cell r="D11" t="str">
            <v>Исходные данные ГААП</v>
          </cell>
          <cell r="E11" t="str">
            <v>AD30200</v>
          </cell>
          <cell r="I11" t="str">
            <v>Сторно инвестиционного имущества по РСБУ</v>
          </cell>
        </row>
        <row r="12">
          <cell r="B12" t="str">
            <v>AD30300</v>
          </cell>
          <cell r="C12" t="str">
            <v>IFRS</v>
          </cell>
          <cell r="D12" t="str">
            <v>Исходные данные МСФО</v>
          </cell>
          <cell r="E12" t="str">
            <v>AD30300</v>
          </cell>
          <cell r="I12" t="str">
            <v>Сторно первоначальной стоимости ОС и НЗС по РСБУ</v>
          </cell>
        </row>
        <row r="13">
          <cell r="B13" t="str">
            <v>AD30400</v>
          </cell>
          <cell r="D13" t="str">
            <v>Исходные данные по информационным счетам</v>
          </cell>
          <cell r="E13" t="str">
            <v>AD30400</v>
          </cell>
          <cell r="I13" t="str">
            <v>Сторно поступлений ОС по РСБУ</v>
          </cell>
        </row>
        <row r="14">
          <cell r="B14" t="str">
            <v>AD40000</v>
          </cell>
          <cell r="C14" t="str">
            <v>ADJT000</v>
          </cell>
          <cell r="D14" t="str">
            <v>Трансформационные корректировки</v>
          </cell>
          <cell r="E14" t="str">
            <v>AD40000</v>
          </cell>
          <cell r="I14" t="str">
            <v>Сторно поступлений НЗС по РСБУ</v>
          </cell>
        </row>
        <row r="15">
          <cell r="B15" t="str">
            <v>AD41000</v>
          </cell>
          <cell r="D15" t="str">
            <v>Типовые трансформационные корректировки</v>
          </cell>
          <cell r="E15" t="str">
            <v>AD41000</v>
          </cell>
          <cell r="I15" t="str">
            <v>Сторно реализации ОС и НЗС по РСБУ</v>
          </cell>
        </row>
        <row r="16">
          <cell r="B16" t="str">
            <v>AD41030</v>
          </cell>
          <cell r="D16" t="str">
            <v>Корректировки по ДЗ и ДС</v>
          </cell>
          <cell r="E16" t="str">
            <v>AD41030</v>
          </cell>
          <cell r="I16" t="str">
            <v>Сторно ввода в эксплуатацию ОС по РСБУ</v>
          </cell>
        </row>
        <row r="17">
          <cell r="B17" t="str">
            <v>AD41031</v>
          </cell>
          <cell r="D17" t="str">
            <v>Классификация и отражение в отчетности денежных средств с ограничением в использовании</v>
          </cell>
          <cell r="E17" t="str">
            <v>AD41031</v>
          </cell>
          <cell r="I17" t="str">
            <v>Сторно расходов на амортизацию ОС по РСБУ в периоде</v>
          </cell>
        </row>
        <row r="18">
          <cell r="B18" t="str">
            <v>AD41032</v>
          </cell>
          <cell r="D18" t="str">
            <v>Классификация и отражение в отчетности процентов по депозитным вкладам, признаваемым денежными эквивалентами</v>
          </cell>
          <cell r="E18" t="str">
            <v>AD41032</v>
          </cell>
          <cell r="I18" t="str">
            <v>Отражение первоначальной стоимости и накопленной амортизации по МСФО</v>
          </cell>
        </row>
        <row r="19">
          <cell r="B19" t="str">
            <v>AD41033</v>
          </cell>
          <cell r="D19" t="str">
            <v>Учет по договору факторинга</v>
          </cell>
          <cell r="E19" t="str">
            <v>AD41033</v>
          </cell>
          <cell r="I19" t="str">
            <v>Отражение ввода в эксплуатацию ОС по МСФО</v>
          </cell>
        </row>
        <row r="20">
          <cell r="B20" t="str">
            <v>AD41034</v>
          </cell>
          <cell r="C20" t="str">
            <v>ADJT043</v>
          </cell>
          <cell r="D20" t="str">
            <v>Неттинг дебиторской и кредиторской задолженности</v>
          </cell>
          <cell r="E20" t="str">
            <v>AD41034</v>
          </cell>
          <cell r="I20" t="str">
            <v>Отражение доходов/расходов от реализации ОС по МСФО</v>
          </cell>
        </row>
        <row r="21">
          <cell r="B21" t="str">
            <v>AD41035</v>
          </cell>
          <cell r="C21" t="str">
            <v>ADJT017</v>
          </cell>
          <cell r="D21" t="str">
            <v>Отражение дисконтированной стоимости аванса по налогу на прибыль</v>
          </cell>
          <cell r="E21" t="str">
            <v>AD41035</v>
          </cell>
          <cell r="I21" t="str">
            <v>Поступление НЗС</v>
          </cell>
        </row>
        <row r="22">
          <cell r="B22" t="str">
            <v>AD41036</v>
          </cell>
          <cell r="D22" t="str">
            <v>Отражение денежных сумм на брокерском счете (рекласс в ДС и их эквиваленты)</v>
          </cell>
          <cell r="E22" t="str">
            <v>AD41036</v>
          </cell>
          <cell r="I22" t="str">
            <v>Отражение капитализации процентов по кредитам и займам полученным</v>
          </cell>
        </row>
        <row r="23">
          <cell r="B23" t="str">
            <v>AD41100</v>
          </cell>
          <cell r="C23" t="str">
            <v>ADJT_03</v>
          </cell>
          <cell r="D23" t="str">
            <v>Корректировки по ОС</v>
          </cell>
          <cell r="E23" t="str">
            <v>AD41100</v>
          </cell>
          <cell r="I23" t="str">
            <v xml:space="preserve">Отражение капитализации курсовой разницы </v>
          </cell>
        </row>
        <row r="24">
          <cell r="B24" t="str">
            <v>AD41101</v>
          </cell>
          <cell r="D24" t="str">
            <v>Сторно инвестиционного имущества по РСБУ</v>
          </cell>
          <cell r="E24" t="str">
            <v>AD41101</v>
          </cell>
          <cell r="I24" t="str">
            <v>Отражение капитализации расходов на амортизацию</v>
          </cell>
        </row>
        <row r="25">
          <cell r="B25" t="str">
            <v>AD41102</v>
          </cell>
          <cell r="C25" t="str">
            <v>ADJT005</v>
          </cell>
          <cell r="D25" t="str">
            <v>Сторно первоначальной стоимости ОС и НЗС по РСБУ</v>
          </cell>
          <cell r="E25" t="str">
            <v>AD41102</v>
          </cell>
          <cell r="I25" t="str">
            <v>Отражение капитализации запасов и готовой продукции</v>
          </cell>
        </row>
        <row r="26">
          <cell r="B26" t="str">
            <v>AD41103</v>
          </cell>
          <cell r="C26" t="str">
            <v>ADJT007</v>
          </cell>
          <cell r="D26" t="str">
            <v>Сторно поступлений ОС по РСБУ</v>
          </cell>
          <cell r="E26" t="str">
            <v>AD41103</v>
          </cell>
          <cell r="I26" t="str">
            <v>Отражение расходов на амортизацию и обесценение ОС по МСФО за период</v>
          </cell>
        </row>
        <row r="27">
          <cell r="B27" t="str">
            <v>AD41104</v>
          </cell>
          <cell r="D27" t="str">
            <v>Сторно поступлений НЗС по РСБУ</v>
          </cell>
          <cell r="E27" t="str">
            <v>AD41104</v>
          </cell>
          <cell r="I27" t="str">
            <v>Реклассификация ОС по РСБУ по группам согласно МСФО</v>
          </cell>
        </row>
        <row r="28">
          <cell r="B28" t="str">
            <v>AD41105</v>
          </cell>
          <cell r="D28" t="str">
            <v>Сторно реализации ОС и НЗС по РСБУ</v>
          </cell>
          <cell r="E28" t="str">
            <v>AD41105</v>
          </cell>
          <cell r="I28" t="str">
            <v>Реклассификация накопленной амортизации ОС по РСБУ по группам согласно МСФО</v>
          </cell>
        </row>
        <row r="29">
          <cell r="B29" t="str">
            <v>AD41106</v>
          </cell>
          <cell r="D29" t="str">
            <v>Сторно ввода в эксплуатацию ОС по РСБУ</v>
          </cell>
          <cell r="E29" t="str">
            <v>AD41106</v>
          </cell>
          <cell r="I29" t="str">
            <v>Сторно поступлений НЗС по РСБУ (ПБУ2)</v>
          </cell>
        </row>
        <row r="30">
          <cell r="B30" t="str">
            <v>AD41107</v>
          </cell>
          <cell r="D30" t="str">
            <v>Сторно расходов на амортизацию ОС по РСБУ в периоде</v>
          </cell>
          <cell r="E30" t="str">
            <v>AD41107</v>
          </cell>
          <cell r="I30" t="str">
            <v>Выставление непредъявленного НЗС (ПБУ2)</v>
          </cell>
        </row>
        <row r="31">
          <cell r="B31" t="str">
            <v>AD41108</v>
          </cell>
          <cell r="D31" t="str">
            <v>Отражение первоначальной стоимости и накопленной амортизации по МСФО</v>
          </cell>
          <cell r="E31" t="str">
            <v>AD41108</v>
          </cell>
          <cell r="I31" t="str">
            <v>Сторно первоначальной стоимости НМА по РСБУ</v>
          </cell>
        </row>
        <row r="32">
          <cell r="B32" t="str">
            <v>AD41109</v>
          </cell>
          <cell r="D32" t="str">
            <v>Отражение ввода в эксплуатацию ОС по МСФО</v>
          </cell>
          <cell r="E32" t="str">
            <v>AD41109</v>
          </cell>
          <cell r="I32" t="str">
            <v>Сторно поступлений НМА по РСБУ</v>
          </cell>
        </row>
        <row r="33">
          <cell r="B33" t="str">
            <v>AD41110</v>
          </cell>
          <cell r="D33" t="str">
            <v>Отражение доходов/расходов от реализации ОС по МСФО</v>
          </cell>
          <cell r="E33" t="str">
            <v>AD41110</v>
          </cell>
          <cell r="I33" t="str">
            <v>Сторно реализации НМА по РСБУ</v>
          </cell>
        </row>
        <row r="34">
          <cell r="B34" t="str">
            <v>AD41111</v>
          </cell>
          <cell r="D34" t="str">
            <v>Поступление НЗС</v>
          </cell>
          <cell r="E34" t="str">
            <v>AD41111</v>
          </cell>
          <cell r="I34" t="str">
            <v>Сторно ввода в эксплуатацию НМА по РСБУ</v>
          </cell>
        </row>
        <row r="35">
          <cell r="B35" t="str">
            <v>AD41112</v>
          </cell>
          <cell r="D35" t="str">
            <v>Отражение капитализации процентов по кредитам и займам полученным</v>
          </cell>
          <cell r="E35" t="str">
            <v>AD41112</v>
          </cell>
          <cell r="I35" t="str">
            <v>Сторно расходов на амортизацию НМА по РСБУ в периоде</v>
          </cell>
        </row>
        <row r="36">
          <cell r="B36" t="str">
            <v>AD41113</v>
          </cell>
          <cell r="D36" t="str">
            <v xml:space="preserve">Отражение капитализации курсовой разницы </v>
          </cell>
          <cell r="E36" t="str">
            <v>AD41113</v>
          </cell>
          <cell r="I36" t="str">
            <v>Отражение первоначальной стоимости и накопленной амортизации по МСФО</v>
          </cell>
        </row>
        <row r="37">
          <cell r="B37" t="str">
            <v>AD41114</v>
          </cell>
          <cell r="D37" t="str">
            <v>Отражение капитализации расходов на амортизацию</v>
          </cell>
          <cell r="E37" t="str">
            <v>AD41114</v>
          </cell>
          <cell r="I37" t="str">
            <v>Отражение ввода в эксплуатацию НМА по МСФО</v>
          </cell>
        </row>
        <row r="38">
          <cell r="B38" t="str">
            <v>AD41115</v>
          </cell>
          <cell r="D38" t="str">
            <v>Отражение капитализации запасов и готовой продукции</v>
          </cell>
          <cell r="E38" t="str">
            <v>AD41115</v>
          </cell>
          <cell r="I38" t="str">
            <v>Отражение доходов/расходов от реализации НМА по МСФО</v>
          </cell>
        </row>
        <row r="39">
          <cell r="B39" t="str">
            <v>AD41116</v>
          </cell>
          <cell r="D39" t="str">
            <v>Отражение расходов на амортизацию и обесценение ОС по МСФО за период</v>
          </cell>
          <cell r="E39" t="str">
            <v>AD41116</v>
          </cell>
          <cell r="I39" t="str">
            <v>Поступление НЗС</v>
          </cell>
        </row>
        <row r="40">
          <cell r="B40" t="str">
            <v>AD41117</v>
          </cell>
          <cell r="D40" t="str">
            <v>Реклассификация ОС по РСБУ по группам согласно МСФО</v>
          </cell>
          <cell r="E40" t="str">
            <v>AD41117</v>
          </cell>
          <cell r="I40" t="str">
            <v>Отражение капитализации процентов по кредитам и займам полученным</v>
          </cell>
        </row>
        <row r="41">
          <cell r="B41" t="str">
            <v>AD41118</v>
          </cell>
          <cell r="D41" t="str">
            <v>Реклассификация накопленной амортизации ОС по РСБУ по группам согласно МСФО</v>
          </cell>
          <cell r="E41" t="str">
            <v>AD41118</v>
          </cell>
          <cell r="I41" t="str">
            <v xml:space="preserve">Отражение капитализации курсовой разницы </v>
          </cell>
        </row>
        <row r="42">
          <cell r="B42" t="str">
            <v>AD41119</v>
          </cell>
          <cell r="D42" t="str">
            <v>Сторно поступлений НЗС по РСБУ (ПБУ2)</v>
          </cell>
          <cell r="E42" t="str">
            <v>AD41119</v>
          </cell>
          <cell r="I42" t="str">
            <v>Отражение капитализации расходов на амортизацию</v>
          </cell>
        </row>
        <row r="43">
          <cell r="B43" t="str">
            <v>AD41120</v>
          </cell>
          <cell r="D43" t="str">
            <v>Выставление непредъявленного НЗС (ПБУ2)</v>
          </cell>
          <cell r="E43" t="str">
            <v>AD41120</v>
          </cell>
          <cell r="I43" t="str">
            <v>Отражение расходов на амортизацию и обесценение НМА по МСФО за период</v>
          </cell>
        </row>
        <row r="44">
          <cell r="B44" t="str">
            <v>AD41200</v>
          </cell>
          <cell r="D44" t="str">
            <v>Корректировки по НМА</v>
          </cell>
          <cell r="E44" t="str">
            <v>AD41200</v>
          </cell>
          <cell r="I44" t="str">
            <v>Корректировка резерва под сомнительную ДЗ</v>
          </cell>
        </row>
        <row r="45">
          <cell r="B45" t="str">
            <v>AD41201</v>
          </cell>
          <cell r="D45" t="str">
            <v>Сторно первоначальной стоимости НМА по РСБУ</v>
          </cell>
          <cell r="E45" t="str">
            <v>AD41201</v>
          </cell>
          <cell r="I45" t="str">
            <v>Капитализация комиссий за привлечение кредитов</v>
          </cell>
        </row>
        <row r="46">
          <cell r="B46" t="str">
            <v>AD41202</v>
          </cell>
          <cell r="D46" t="str">
            <v>Сторно поступлений НМА по РСБУ</v>
          </cell>
          <cell r="E46" t="str">
            <v>AD41202</v>
          </cell>
          <cell r="I46" t="str">
            <v>Корректировка величины уставного капитала</v>
          </cell>
        </row>
        <row r="47">
          <cell r="B47" t="str">
            <v>AD41203</v>
          </cell>
          <cell r="D47" t="str">
            <v>Сторно реализации НМА по РСБУ</v>
          </cell>
          <cell r="E47" t="str">
            <v>AD41203</v>
          </cell>
          <cell r="I47" t="str">
            <v>Сторно капитала по РСБУ</v>
          </cell>
        </row>
        <row r="48">
          <cell r="B48" t="str">
            <v>AD41204</v>
          </cell>
          <cell r="D48" t="str">
            <v>Сторно ввода в эксплуатацию НМА по РСБУ</v>
          </cell>
          <cell r="E48" t="str">
            <v>AD41204</v>
          </cell>
          <cell r="I48" t="str">
            <v xml:space="preserve">Рекласс инвестиций в прочие компании (РСБУ) в инвестиции для продажи (МСФО), включая резерв </v>
          </cell>
        </row>
        <row r="49">
          <cell r="B49" t="str">
            <v>AD41205</v>
          </cell>
          <cell r="D49" t="str">
            <v>Сторно расходов на амортизацию НМА по РСБУ в периоде</v>
          </cell>
          <cell r="E49" t="str">
            <v>AD41205</v>
          </cell>
          <cell r="I49" t="str">
            <v>Реклассификация приобретенных собственных еврооблигаций</v>
          </cell>
        </row>
        <row r="50">
          <cell r="B50" t="str">
            <v>AD41206</v>
          </cell>
          <cell r="D50" t="str">
            <v>Отражение первоначальной стоимости и накопленной амортизации по МСФО</v>
          </cell>
          <cell r="E50" t="str">
            <v>AD41206</v>
          </cell>
          <cell r="I50" t="str">
            <v>Отражение стоимости своп контрактов в МСФО</v>
          </cell>
        </row>
        <row r="51">
          <cell r="B51" t="str">
            <v>AD41207</v>
          </cell>
          <cell r="D51" t="str">
            <v>Отражение ввода в эксплуатацию НМА по МСФО</v>
          </cell>
          <cell r="E51" t="str">
            <v>AD41207</v>
          </cell>
          <cell r="I51" t="str">
            <v>Корректировки по начислению резервов по рекультивации</v>
          </cell>
        </row>
        <row r="52">
          <cell r="B52" t="str">
            <v>AD41208</v>
          </cell>
          <cell r="D52" t="str">
            <v>Отражение доходов/расходов от реализации НМА по МСФО</v>
          </cell>
          <cell r="E52" t="str">
            <v>AD41208</v>
          </cell>
          <cell r="I52" t="str">
            <v>Корректировки по начислению резервов на расходы по переселению</v>
          </cell>
        </row>
        <row r="53">
          <cell r="B53" t="str">
            <v>AD41209</v>
          </cell>
          <cell r="D53" t="str">
            <v>Поступление НЗС</v>
          </cell>
          <cell r="E53" t="str">
            <v>AD41209</v>
          </cell>
          <cell r="I53" t="str">
            <v>Корректировки по начислению резервов по заполнению пустот</v>
          </cell>
        </row>
        <row r="54">
          <cell r="B54" t="str">
            <v>AD41210</v>
          </cell>
          <cell r="C54" t="str">
            <v>ADJT_03</v>
          </cell>
          <cell r="D54" t="str">
            <v>Отражение капитализации процентов по кредитам и займам полученным</v>
          </cell>
          <cell r="E54" t="str">
            <v>AD41210</v>
          </cell>
          <cell r="I54" t="str">
            <v>Отражение обязательств по финансовой аренде в соответствии с принципами МСФО</v>
          </cell>
        </row>
        <row r="55">
          <cell r="B55" t="str">
            <v>AD41211</v>
          </cell>
          <cell r="C55" t="str">
            <v>ADJT011</v>
          </cell>
          <cell r="D55" t="str">
            <v xml:space="preserve">Отражение капитализации курсовой разницы </v>
          </cell>
          <cell r="E55" t="str">
            <v>AD41211</v>
          </cell>
          <cell r="I55" t="str">
            <v>Корректировка по отражению бивалютных депозитов</v>
          </cell>
        </row>
        <row r="56">
          <cell r="B56" t="str">
            <v>AD41212</v>
          </cell>
          <cell r="C56" t="str">
            <v>ADJT005</v>
          </cell>
          <cell r="D56" t="str">
            <v>Отражение капитализации расходов на амортизацию</v>
          </cell>
          <cell r="E56" t="str">
            <v>AD41212</v>
          </cell>
          <cell r="I56" t="str">
            <v>Доначисление расходов по ж/д тарифам</v>
          </cell>
        </row>
        <row r="57">
          <cell r="B57" t="str">
            <v>AD41213</v>
          </cell>
          <cell r="D57" t="str">
            <v>Отражение расходов на амортизацию и обесценение НМА по МСФО за период</v>
          </cell>
          <cell r="E57" t="str">
            <v>AD41213</v>
          </cell>
          <cell r="I57" t="str">
            <v>Признание пенсионных обязательств на начало отчётного периода</v>
          </cell>
        </row>
        <row r="58">
          <cell r="B58" t="str">
            <v>AD41300</v>
          </cell>
          <cell r="D58" t="str">
            <v>Прочие корректировки</v>
          </cell>
          <cell r="E58" t="str">
            <v>AD41300</v>
          </cell>
          <cell r="I58" t="str">
            <v>Отражение процентных расходов по пенсионным обязательствам в периоде</v>
          </cell>
        </row>
        <row r="59">
          <cell r="B59" t="str">
            <v>AD41301</v>
          </cell>
          <cell r="D59" t="str">
            <v>Корректировка резерва под сомнительную ДЗ</v>
          </cell>
          <cell r="E59" t="str">
            <v>AD41301</v>
          </cell>
          <cell r="I59" t="str">
            <v>Отражение текущих расходов по пенсионному плану</v>
          </cell>
        </row>
        <row r="60">
          <cell r="B60" t="str">
            <v>AD41302</v>
          </cell>
          <cell r="D60" t="str">
            <v>Капитализация и амортизация комиссий за привлечение кредитов</v>
          </cell>
          <cell r="E60" t="str">
            <v>AD41302</v>
          </cell>
          <cell r="I60" t="str">
            <v>Отражение текущих доходов по пенсионному плану</v>
          </cell>
        </row>
        <row r="61">
          <cell r="B61" t="str">
            <v>AD41303</v>
          </cell>
          <cell r="D61" t="str">
            <v>Корректировка величины уставного капитала</v>
          </cell>
          <cell r="E61" t="str">
            <v>AD41303</v>
          </cell>
          <cell r="I61" t="str">
            <v>Отражение актуарных убытков по пенсионному плану</v>
          </cell>
        </row>
        <row r="62">
          <cell r="B62" t="str">
            <v>AD41304</v>
          </cell>
          <cell r="D62" t="str">
            <v>Сторно капитала по РСБУ</v>
          </cell>
          <cell r="E62" t="str">
            <v>AD41304</v>
          </cell>
          <cell r="I62" t="str">
            <v>Отражение актуарных прибылей по пенсионному плану</v>
          </cell>
        </row>
        <row r="63">
          <cell r="B63" t="str">
            <v>AD41305</v>
          </cell>
          <cell r="D63" t="str">
            <v xml:space="preserve">Рекласс инвестиций в прочие компании (РСБУ) в инвестиции для продажи (МСФО), включая резерв </v>
          </cell>
          <cell r="E63" t="str">
            <v>AD41305</v>
          </cell>
          <cell r="I63" t="str">
            <v>Реклассификация расходов на аренду из себестоимости в управленческие расходы</v>
          </cell>
        </row>
        <row r="64">
          <cell r="B64" t="str">
            <v>AD41306</v>
          </cell>
          <cell r="D64" t="str">
            <v>Реклассификация приобретенных собственных еврооблигаций</v>
          </cell>
          <cell r="E64" t="str">
            <v>AD41306</v>
          </cell>
          <cell r="I64" t="str">
            <v>Реклассификация налогов из себестоимости на счет налогов</v>
          </cell>
        </row>
        <row r="65">
          <cell r="B65" t="str">
            <v>AD41307</v>
          </cell>
          <cell r="C65" t="str">
            <v>ADJT031</v>
          </cell>
          <cell r="D65" t="str">
            <v>Отражение стоимости своп контрактов в МСФО</v>
          </cell>
          <cell r="E65" t="str">
            <v>AD41307</v>
          </cell>
          <cell r="I65" t="str">
            <v>Реклассификация прочих расходов из себестоимости в управленческие расходы</v>
          </cell>
        </row>
        <row r="66">
          <cell r="B66" t="str">
            <v>AD41308</v>
          </cell>
          <cell r="D66" t="str">
            <v>Корректировки по начислению резервов по рекультивации</v>
          </cell>
          <cell r="E66" t="str">
            <v>AD41308</v>
          </cell>
          <cell r="I66" t="str">
            <v>Реклассификация расходов на услуги социального характера в управленческие расходы</v>
          </cell>
        </row>
        <row r="67">
          <cell r="B67" t="str">
            <v>AD41309</v>
          </cell>
          <cell r="D67" t="str">
            <v>Корректировки по начислению резервов на расходы по переселению</v>
          </cell>
          <cell r="E67" t="str">
            <v>AD41309</v>
          </cell>
          <cell r="I67" t="str">
            <v>Реклассификация налогов по услугам социального характера на счет налогов</v>
          </cell>
        </row>
        <row r="68">
          <cell r="B68" t="str">
            <v>AD41310</v>
          </cell>
          <cell r="D68" t="str">
            <v>Корректировки по начислению резервов по заполнению пустот</v>
          </cell>
          <cell r="E68" t="str">
            <v>AD41310</v>
          </cell>
          <cell r="I68" t="str">
            <v>Реклассификация внутреннего оборота по услугам социального характера на выделенный счет</v>
          </cell>
        </row>
        <row r="69">
          <cell r="B69" t="str">
            <v>AD41311</v>
          </cell>
          <cell r="D69" t="str">
            <v>Отражение обязательств по финансовой аренде в соответствии с принципами МСФО</v>
          </cell>
          <cell r="E69" t="str">
            <v>AD41311</v>
          </cell>
          <cell r="I69" t="str">
            <v>Реклассификация расходов по сдаче имущества в аренду на себестоимость</v>
          </cell>
        </row>
        <row r="70">
          <cell r="B70" t="str">
            <v>AD41312</v>
          </cell>
          <cell r="D70" t="str">
            <v>Корректировка по отражению бивалютных депозитов</v>
          </cell>
          <cell r="E70" t="str">
            <v>AD41312</v>
          </cell>
          <cell r="I70" t="str">
            <v>Реклассификация расходов по сдаче имущества в аренду на управленческие расходы</v>
          </cell>
        </row>
        <row r="71">
          <cell r="B71" t="str">
            <v>AD41313</v>
          </cell>
          <cell r="D71" t="str">
            <v>Доначисление расходов по ж/д тарифам</v>
          </cell>
          <cell r="E71" t="str">
            <v>AD41313</v>
          </cell>
          <cell r="I71" t="str">
            <v>Реклассификация налогов в расходах по сдаче имущества в аренду на счет налогов</v>
          </cell>
        </row>
        <row r="72">
          <cell r="B72" t="str">
            <v>AD41314</v>
          </cell>
          <cell r="D72" t="str">
            <v>Признание пенсионных обязательств на начало отчётного периода</v>
          </cell>
          <cell r="E72" t="str">
            <v>AD41314</v>
          </cell>
          <cell r="I72" t="str">
            <v>Реклассификация внутреннего оборота из услуг по сдаче имущества в аренду на выделенный счет</v>
          </cell>
        </row>
        <row r="73">
          <cell r="B73" t="str">
            <v>AD41315</v>
          </cell>
          <cell r="D73" t="str">
            <v>Отражение процентных расходов по пенсионным обязательствам в периоде</v>
          </cell>
          <cell r="E73" t="str">
            <v>AD41315</v>
          </cell>
          <cell r="I73" t="str">
            <v>Реклассификация налогов из управленческих расходов на счет налогов</v>
          </cell>
        </row>
        <row r="74">
          <cell r="B74" t="str">
            <v>AD41316</v>
          </cell>
          <cell r="D74" t="str">
            <v>Отражение текущих расходов по пенсионному плану</v>
          </cell>
          <cell r="E74" t="str">
            <v>AD41316</v>
          </cell>
          <cell r="I74" t="str">
            <v>Реклассификация расходов на рекламу из управленческих расходов в расходы на продажу</v>
          </cell>
        </row>
        <row r="75">
          <cell r="B75" t="str">
            <v>AD41317</v>
          </cell>
          <cell r="D75" t="str">
            <v>Отражение текущих доходов по пенсионному плану</v>
          </cell>
          <cell r="E75" t="str">
            <v>AD41317</v>
          </cell>
          <cell r="I75" t="str">
            <v>Реклассификация внутреннего оборота из управленческих расходов на выделенный счет</v>
          </cell>
        </row>
        <row r="76">
          <cell r="B76" t="str">
            <v>AD41318</v>
          </cell>
          <cell r="D76" t="str">
            <v>Отражение актуарных убытков по пенсионному плану</v>
          </cell>
          <cell r="E76" t="str">
            <v>AD41318</v>
          </cell>
          <cell r="I76" t="str">
            <v>Реклассификация расходов на продажу в себестоимость</v>
          </cell>
        </row>
        <row r="77">
          <cell r="B77" t="str">
            <v>AD41319</v>
          </cell>
          <cell r="D77" t="str">
            <v>Отражение актуарных прибылей по пенсионному плану</v>
          </cell>
          <cell r="E77" t="str">
            <v>AD41319</v>
          </cell>
          <cell r="I77" t="str">
            <v>Реклассификация расходов на продажу в управленческие расходы</v>
          </cell>
        </row>
        <row r="78">
          <cell r="B78" t="str">
            <v>AD41328</v>
          </cell>
          <cell r="D78" t="str">
            <v>Корректировка процентного дохода и курсовой разницы по облигациям 3-х лиц</v>
          </cell>
          <cell r="E78" t="str">
            <v>AD41328</v>
          </cell>
          <cell r="I78" t="str">
            <v>Корректировка процентного дохода и курсовой разницы по облигациям 3-х лиц</v>
          </cell>
        </row>
        <row r="79">
          <cell r="B79" t="str">
            <v>AD41500</v>
          </cell>
          <cell r="C79" t="str">
            <v>ADJT_10</v>
          </cell>
          <cell r="D79" t="str">
            <v>Корректировки ОПУ</v>
          </cell>
          <cell r="E79" t="str">
            <v>AD41500</v>
          </cell>
          <cell r="I79" t="str">
            <v>Реклассификация налогов в расходах на продажу на выделенный счет</v>
          </cell>
        </row>
        <row r="80">
          <cell r="B80" t="str">
            <v>AD41501</v>
          </cell>
          <cell r="D80" t="str">
            <v>Реклассификация расходов на аренду из себестоимости в управленческие расходы</v>
          </cell>
          <cell r="E80" t="str">
            <v>AD41501</v>
          </cell>
          <cell r="I80" t="str">
            <v>Реклассификация внутреннего оборота из расходов на продажу на выделенный счет</v>
          </cell>
        </row>
        <row r="81">
          <cell r="B81" t="str">
            <v>AD41502</v>
          </cell>
          <cell r="D81" t="str">
            <v>Реклассификация налогов из себестоимости на счет налогов</v>
          </cell>
          <cell r="E81" t="str">
            <v>AD41502</v>
          </cell>
          <cell r="I81" t="str">
            <v xml:space="preserve">Реклассификация налогов в части расходов на cодержание непроизводственных объектов, не приносящих доход </v>
          </cell>
        </row>
        <row r="82">
          <cell r="B82" t="str">
            <v>AD41503</v>
          </cell>
          <cell r="D82" t="str">
            <v>Реклассификация прочих расходов из себестоимости в управленческие расходы</v>
          </cell>
          <cell r="E82" t="str">
            <v>AD41503</v>
          </cell>
          <cell r="I82" t="str">
            <v>Реклассификация внутреннего оборота по расходам на содержание непроизводственных объектов, не приносящих доход, на выделеный счет в себестоимости</v>
          </cell>
        </row>
        <row r="83">
          <cell r="B83" t="str">
            <v>AD41504</v>
          </cell>
          <cell r="D83" t="str">
            <v>Реклассификация расходов на услуги социального характера в управленческие расходы</v>
          </cell>
          <cell r="E83" t="str">
            <v>AD41504</v>
          </cell>
          <cell r="I83" t="str">
            <v>Капитализация расходов на строительство хоз. способом</v>
          </cell>
        </row>
        <row r="84">
          <cell r="B84" t="str">
            <v>AD41505</v>
          </cell>
          <cell r="D84" t="str">
            <v>Реклассификация налогов по услугам социального характера на счет налогов</v>
          </cell>
          <cell r="E84" t="str">
            <v>AD41505</v>
          </cell>
          <cell r="I84" t="str">
            <v>Выделение и реклассификация расходов московского представительства</v>
          </cell>
        </row>
        <row r="85">
          <cell r="B85" t="str">
            <v>AD41506</v>
          </cell>
          <cell r="D85" t="str">
            <v>Реклассификация внутреннего оборота по услугам социального характера на выделенный счет</v>
          </cell>
          <cell r="E85" t="str">
            <v>AD41506</v>
          </cell>
          <cell r="I85" t="str">
            <v>Реклассификация членских взносов из управленческих расходов в расходы на продажу</v>
          </cell>
        </row>
        <row r="86">
          <cell r="B86" t="str">
            <v>AD41507</v>
          </cell>
          <cell r="D86" t="str">
            <v>Реклассификация расходов по сдаче имущества в аренду на себестоимость</v>
          </cell>
          <cell r="E86" t="str">
            <v>AD41507</v>
          </cell>
          <cell r="I86" t="str">
            <v>Реклассификация компенсации процентных ставок по кредитам банков на недвижимое имущество</v>
          </cell>
        </row>
        <row r="87">
          <cell r="B87" t="str">
            <v>AD41508</v>
          </cell>
          <cell r="D87" t="str">
            <v>Реклассификация расходов по сдаче имущества в аренду на управленческие расходы</v>
          </cell>
          <cell r="E87" t="str">
            <v>AD41508</v>
          </cell>
          <cell r="I87" t="str">
            <v>Реклассификация компенcаций на услуги питания в расходы, связанные с денежными выплатами и компенсациями</v>
          </cell>
        </row>
        <row r="88">
          <cell r="B88" t="str">
            <v>AD41509</v>
          </cell>
          <cell r="D88" t="str">
            <v>Реклассификация налогов в расходах по сдаче имущества в аренду на счет налогов</v>
          </cell>
          <cell r="E88" t="str">
            <v>AD41509</v>
          </cell>
          <cell r="I88" t="str">
            <v>Реклассификация банковских коммисий из прочих расходов в управленческие расходы</v>
          </cell>
        </row>
        <row r="89">
          <cell r="B89" t="str">
            <v>AD41510</v>
          </cell>
          <cell r="D89" t="str">
            <v>Реклассификация внутреннего оборота из услуг по сдаче имущества в аренду на выделенный счет</v>
          </cell>
          <cell r="E89" t="str">
            <v>AD41510</v>
          </cell>
          <cell r="I89" t="str">
            <v>Реклассификация расходов на транспортировку полуфабрикатов</v>
          </cell>
        </row>
        <row r="90">
          <cell r="B90" t="str">
            <v>AD41511</v>
          </cell>
          <cell r="D90" t="str">
            <v>Реклассификация налогов из управленческих расходов на счет налогов</v>
          </cell>
          <cell r="E90" t="str">
            <v>AD41511</v>
          </cell>
          <cell r="I90" t="str">
            <v>Реклассификация расходов на амортизацию</v>
          </cell>
        </row>
        <row r="91">
          <cell r="B91" t="str">
            <v>AD41512</v>
          </cell>
          <cell r="D91" t="str">
            <v>Реклассификация расходов на рекламу из управленческих расходов в расходы на продажу</v>
          </cell>
          <cell r="E91" t="str">
            <v>AD41512</v>
          </cell>
          <cell r="I91" t="str">
            <v>Реклассификация расходов управления по коммерции из управленческих расходов в расходы на продажу</v>
          </cell>
        </row>
        <row r="92">
          <cell r="B92" t="str">
            <v>AD41513</v>
          </cell>
          <cell r="D92" t="str">
            <v>Реклассификация внутреннего оборота из управленческих расходов на выделенный счет</v>
          </cell>
          <cell r="E92" t="str">
            <v>AD41513</v>
          </cell>
          <cell r="I92" t="str">
            <v>Выделение убытка от обесценения облигаций в доходе по курсовой разнице</v>
          </cell>
        </row>
        <row r="93">
          <cell r="B93" t="str">
            <v>AD41514</v>
          </cell>
          <cell r="D93" t="str">
            <v>Реклассификация расходов на продажу в себестоимость</v>
          </cell>
          <cell r="E93" t="str">
            <v>AD41514</v>
          </cell>
          <cell r="I93" t="str">
            <v>Сворачивание полученных процентов по собственным облигациям</v>
          </cell>
        </row>
        <row r="94">
          <cell r="B94" t="str">
            <v>AD41515</v>
          </cell>
          <cell r="D94" t="str">
            <v>Реклассификация расходов на продажу в управленческие расходы</v>
          </cell>
          <cell r="E94" t="str">
            <v>AD41515</v>
          </cell>
          <cell r="I94" t="str">
            <v>Сворачивание бонусов от поставщиков по трейдерам с соответствующими понесенными расходами</v>
          </cell>
        </row>
        <row r="95">
          <cell r="B95" t="str">
            <v>AD41516</v>
          </cell>
          <cell r="D95" t="str">
            <v>Реклассификация налогов в расходах на продажу на выделенный счет</v>
          </cell>
          <cell r="E95" t="str">
            <v>AD41516</v>
          </cell>
          <cell r="I95" t="str">
            <v>Рекласс скидок прошлого года в прочие доходы и расходы</v>
          </cell>
        </row>
        <row r="96">
          <cell r="B96" t="str">
            <v>AD41517</v>
          </cell>
          <cell r="D96" t="str">
            <v>Реклассификация внутреннего оборота из расходов на продажу на выделенный счет</v>
          </cell>
          <cell r="E96" t="str">
            <v>AD41517</v>
          </cell>
          <cell r="I96" t="str">
            <v xml:space="preserve">Корректировка от пересмотра цен продажи УК </v>
          </cell>
        </row>
        <row r="97">
          <cell r="B97" t="str">
            <v>AD41518</v>
          </cell>
          <cell r="D97" t="str">
            <v xml:space="preserve">Реклассификация налогов в части расходов на cодержание непроизводственных объектов, не приносящих доход </v>
          </cell>
          <cell r="E97" t="str">
            <v>AD41518</v>
          </cell>
          <cell r="I97" t="str">
            <v>Реклассификация расходов на оплату труда из прочих расходов</v>
          </cell>
        </row>
        <row r="98">
          <cell r="B98" t="str">
            <v>AD41519</v>
          </cell>
          <cell r="D98" t="str">
            <v>Реклассификация внутреннего оборота по расходам на содержание непроизводственных объектов, не приносящих доход, на выделеный счет в себестоимости</v>
          </cell>
          <cell r="E98" t="str">
            <v>AD41519</v>
          </cell>
          <cell r="I98" t="str">
            <v>Реклассификация себестоимости и управленческих расходов по ВДБ</v>
          </cell>
        </row>
        <row r="99">
          <cell r="B99" t="str">
            <v>AD41520</v>
          </cell>
          <cell r="D99" t="str">
            <v>Капитализация расходов на строительство хоз. способом</v>
          </cell>
          <cell r="E99" t="str">
            <v>AD41520</v>
          </cell>
          <cell r="I99" t="str">
            <v>Распределение разницы периода между производством и отгрузкой продукции (ВНИИ Галуригия, УК Ремонт)</v>
          </cell>
        </row>
        <row r="100">
          <cell r="B100" t="str">
            <v>AD41521</v>
          </cell>
          <cell r="D100" t="str">
            <v>Выделение и реклассификация расходов московского представительства</v>
          </cell>
          <cell r="E100" t="str">
            <v>AD41521</v>
          </cell>
          <cell r="I100" t="str">
            <v>Реклассификация ремонтов по субподрядам</v>
          </cell>
        </row>
        <row r="101">
          <cell r="B101" t="str">
            <v>AD41522</v>
          </cell>
          <cell r="D101" t="str">
            <v>Реклассификация членских взносов из управленческих расходов в расходы на продажу</v>
          </cell>
          <cell r="E101" t="str">
            <v>AD41522</v>
          </cell>
          <cell r="I101" t="str">
            <v>Реклассификация промышленных расходов из административных в соответствующие строки себестоимости</v>
          </cell>
        </row>
        <row r="102">
          <cell r="B102" t="str">
            <v>AD41523</v>
          </cell>
          <cell r="D102" t="str">
            <v>Реклассификация компенсации процентных ставок по кредитам банков на недвижимое имущество</v>
          </cell>
          <cell r="E102" t="str">
            <v>AD41523</v>
          </cell>
          <cell r="I102" t="str">
            <v>Реклассификация ФОТ из прочих и социальных расходов по прекращаемым видам деятельности в соответствующую статью</v>
          </cell>
        </row>
        <row r="103">
          <cell r="B103" t="str">
            <v>AD41524</v>
          </cell>
          <cell r="D103" t="str">
            <v>Реклассификация компенcаций на услуги питания в расходы, связанные с денежными выплатами и компенсациями</v>
          </cell>
          <cell r="E103" t="str">
            <v>AD41524</v>
          </cell>
          <cell r="I103" t="str">
            <v>Распределение разницы периода между отгрузкой и реализацией продукции</v>
          </cell>
        </row>
        <row r="104">
          <cell r="B104" t="str">
            <v>AD41525</v>
          </cell>
          <cell r="D104" t="str">
            <v>Реклассификация банковских коммисий из прочих расходов в управленческие расходы</v>
          </cell>
          <cell r="E104" t="str">
            <v>AD41525</v>
          </cell>
          <cell r="I104" t="str">
            <v>Разворачивание торгово-закупочной деятельности УК</v>
          </cell>
        </row>
        <row r="105">
          <cell r="B105" t="str">
            <v>AD41526</v>
          </cell>
          <cell r="D105" t="str">
            <v>Реклассификация расходов на транспортировку полуфабрикатов</v>
          </cell>
          <cell r="E105" t="str">
            <v>AD41526</v>
          </cell>
          <cell r="I105" t="str">
            <v>Реклассификация премии за объемы из коммерческих расходов в выручку</v>
          </cell>
        </row>
        <row r="106">
          <cell r="B106" t="str">
            <v>AD41527</v>
          </cell>
          <cell r="D106" t="str">
            <v>Реклассификация расходов на амортизацию</v>
          </cell>
          <cell r="E106" t="str">
            <v>AD41527</v>
          </cell>
          <cell r="I106" t="str">
            <v>Реклассификация расходов на ремонты</v>
          </cell>
        </row>
        <row r="107">
          <cell r="B107" t="str">
            <v>AD41528</v>
          </cell>
          <cell r="D107" t="str">
            <v>Реклассификация расходов управления по коммерции из управленческих расходов в расходы на продажу</v>
          </cell>
          <cell r="E107" t="str">
            <v>AD41528</v>
          </cell>
          <cell r="I107" t="str">
            <v>Корректировка ОПУ после закрытия ФСД ОПУ локального учета</v>
          </cell>
        </row>
        <row r="108">
          <cell r="D108" t="str">
            <v>Прочая реклассификация ОПУ</v>
          </cell>
          <cell r="I108" t="str">
            <v>Единоразовые трансформационные журнальные корректировки</v>
          </cell>
        </row>
        <row r="109">
          <cell r="B109" t="str">
            <v>AD41601</v>
          </cell>
          <cell r="D109" t="str">
            <v>Выделение убытка от обесценения облигаций в доходе по курсовой разнице</v>
          </cell>
          <cell r="E109" t="str">
            <v>AD41601</v>
          </cell>
          <cell r="I109" t="str">
            <v>Отложенный налог</v>
          </cell>
        </row>
        <row r="110">
          <cell r="B110" t="str">
            <v>AD41602</v>
          </cell>
          <cell r="D110" t="str">
            <v>Сворачивание полученных процентов по собственным облигациям</v>
          </cell>
          <cell r="E110" t="str">
            <v>AD41602</v>
          </cell>
          <cell r="I110" t="str">
            <v>Начисление отложенного налога на прибыль</v>
          </cell>
        </row>
        <row r="111">
          <cell r="B111" t="str">
            <v>AD41603</v>
          </cell>
          <cell r="D111" t="str">
            <v>Сворачивание бонусов от поставщиков по трейдерам с соответствующими понесенными расходами</v>
          </cell>
          <cell r="E111" t="str">
            <v>AD41603</v>
          </cell>
          <cell r="I111" t="str">
            <v>Корректировка отложенного налога на прибыль</v>
          </cell>
        </row>
        <row r="112">
          <cell r="B112" t="str">
            <v>AD41604</v>
          </cell>
          <cell r="D112" t="str">
            <v>Рекласс скидок прошлого года в прочие доходы и расходы</v>
          </cell>
          <cell r="E112" t="str">
            <v>AD41604</v>
          </cell>
          <cell r="I112" t="str">
            <v>Сторно отложенных налогов по РСБУ</v>
          </cell>
        </row>
        <row r="113">
          <cell r="B113" t="str">
            <v>AD41605</v>
          </cell>
          <cell r="D113" t="str">
            <v xml:space="preserve">Корректировка от пересмотра цен продажи УК </v>
          </cell>
          <cell r="E113" t="str">
            <v>AD41605</v>
          </cell>
          <cell r="I113" t="str">
            <v>Зачет отложенных налогов на прибыль</v>
          </cell>
        </row>
        <row r="114">
          <cell r="B114" t="str">
            <v>AD41606</v>
          </cell>
          <cell r="D114" t="str">
            <v>Реклассификация расходов на оплату труда из прочих расходов</v>
          </cell>
          <cell r="E114" t="str">
            <v>AD41606</v>
          </cell>
          <cell r="I114" t="str">
            <v>Расчет отложенных налогов</v>
          </cell>
        </row>
        <row r="115">
          <cell r="B115" t="str">
            <v>AD41607</v>
          </cell>
          <cell r="D115" t="str">
            <v>Реклассификация себестоимости и управленческих расходов по ВДБ</v>
          </cell>
          <cell r="E115" t="str">
            <v>AD41607</v>
          </cell>
          <cell r="I115" t="str">
            <v>Итого курсовые корректировки</v>
          </cell>
        </row>
        <row r="116">
          <cell r="B116" t="str">
            <v>AD41608</v>
          </cell>
          <cell r="D116" t="str">
            <v>Распределение разницы периода между производством и отгрузкой продукции (ВНИИ Галуригия, УК Ремонт)</v>
          </cell>
          <cell r="E116" t="str">
            <v>AD41608</v>
          </cell>
          <cell r="I116" t="str">
            <v>Форекс: пересч Ф2 по курсу Уралкалий и ЦБ</v>
          </cell>
        </row>
        <row r="117">
          <cell r="B117" t="str">
            <v>AD41609</v>
          </cell>
          <cell r="D117" t="str">
            <v>Реклассификация ремонтов по субподрядам</v>
          </cell>
          <cell r="E117" t="str">
            <v>AD41609</v>
          </cell>
          <cell r="I117" t="str">
            <v xml:space="preserve">Форекс: пересч RE текущего периода по среднему курсу </v>
          </cell>
        </row>
        <row r="118">
          <cell r="B118" t="str">
            <v>AD41610</v>
          </cell>
          <cell r="D118" t="str">
            <v>Реклассификация промышленных расходов из административных в соответствующие строки себестоимости</v>
          </cell>
          <cell r="E118" t="str">
            <v>AD41610</v>
          </cell>
          <cell r="I118" t="str">
            <v>Форекс: элиминация дивидендов</v>
          </cell>
        </row>
        <row r="119">
          <cell r="B119" t="str">
            <v>AD41611</v>
          </cell>
          <cell r="D119" t="str">
            <v>Реклассификация ФОТ из прочих и социальных расходов по прекращаемым видам деятельности в соответствующую статью</v>
          </cell>
          <cell r="E119" t="str">
            <v>AD41611</v>
          </cell>
          <cell r="I119" t="str">
            <v>Форекс: пересч капитала по историч курсу и курсу ЦБ</v>
          </cell>
        </row>
        <row r="120">
          <cell r="B120" t="str">
            <v>AD41612</v>
          </cell>
          <cell r="D120" t="str">
            <v>Распределение разницы периода между отгрузкой и реализацией продукции</v>
          </cell>
          <cell r="E120" t="str">
            <v>AD41612</v>
          </cell>
          <cell r="I120" t="str">
            <v>Форекс: пересч Ф1 по историч курсу и курсу ЦБ</v>
          </cell>
        </row>
        <row r="121">
          <cell r="B121" t="str">
            <v>AD41613</v>
          </cell>
          <cell r="D121" t="str">
            <v>Разворачивание торгово-закупочной деятельности УК</v>
          </cell>
          <cell r="E121" t="str">
            <v>AD41613</v>
          </cell>
          <cell r="I121" t="str">
            <v>Форекс: элиминация инвестиций</v>
          </cell>
        </row>
        <row r="122">
          <cell r="B122" t="str">
            <v>AD41614</v>
          </cell>
          <cell r="D122" t="str">
            <v>Реклассификация премии за объемы из коммерческих расходов в выручку</v>
          </cell>
          <cell r="E122" t="str">
            <v>AD41614</v>
          </cell>
          <cell r="I122" t="str">
            <v>Реклассы балансовой стоимости активов и обязательств по налоговому учету для целей МСФО</v>
          </cell>
        </row>
        <row r="123">
          <cell r="B123" t="str">
            <v>AD41615</v>
          </cell>
          <cell r="D123" t="str">
            <v>Реклассификация расходов на ремонты</v>
          </cell>
          <cell r="E123" t="str">
            <v>AD41615</v>
          </cell>
        </row>
        <row r="124">
          <cell r="B124" t="str">
            <v>AD41618</v>
          </cell>
          <cell r="D124" t="str">
            <v>Распределение разницы периода между производством и отгрузкой продукции</v>
          </cell>
        </row>
        <row r="125">
          <cell r="B125" t="str">
            <v>AD41699</v>
          </cell>
          <cell r="D125" t="str">
            <v>Корректировка ОПУ после закрытия ФСД ОПУ локального учета</v>
          </cell>
          <cell r="E125" t="str">
            <v>AD41699</v>
          </cell>
        </row>
        <row r="127">
          <cell r="B127" t="str">
            <v>AD43000</v>
          </cell>
          <cell r="D127" t="str">
            <v>Единоразовые трансформационные корректировки</v>
          </cell>
          <cell r="E127" t="str">
            <v>AD43000</v>
          </cell>
        </row>
        <row r="128">
          <cell r="B128" t="str">
            <v>AD43999</v>
          </cell>
          <cell r="D128" t="str">
            <v>Единоразовые трансформационные журнальные корректировки</v>
          </cell>
          <cell r="E128" t="str">
            <v>AD43999</v>
          </cell>
        </row>
        <row r="129">
          <cell r="B129" t="str">
            <v>AD44000</v>
          </cell>
          <cell r="D129" t="str">
            <v>Производные трансформационные корректировки</v>
          </cell>
          <cell r="E129" t="str">
            <v>AD44000</v>
          </cell>
        </row>
        <row r="130">
          <cell r="B130" t="str">
            <v>AD44100</v>
          </cell>
          <cell r="D130" t="str">
            <v>Отложенный налог</v>
          </cell>
          <cell r="E130" t="str">
            <v>AD44100</v>
          </cell>
        </row>
        <row r="131">
          <cell r="B131" t="str">
            <v>AD44101</v>
          </cell>
          <cell r="C131" t="str">
            <v>ADJT021</v>
          </cell>
          <cell r="D131" t="str">
            <v>Начисление отложенного налога на прибыль</v>
          </cell>
          <cell r="E131" t="str">
            <v>AD44101</v>
          </cell>
        </row>
        <row r="132">
          <cell r="B132" t="str">
            <v>AD44102</v>
          </cell>
          <cell r="C132" t="str">
            <v>ADJT022</v>
          </cell>
          <cell r="D132" t="str">
            <v>Корректировка отложенного налога на прибыль</v>
          </cell>
          <cell r="E132" t="str">
            <v>AD44102</v>
          </cell>
        </row>
        <row r="133">
          <cell r="B133" t="str">
            <v>AD44103</v>
          </cell>
          <cell r="D133" t="str">
            <v>Сторно отложенных налогов по РСБУ</v>
          </cell>
          <cell r="E133" t="str">
            <v>AD44103</v>
          </cell>
        </row>
        <row r="134">
          <cell r="B134" t="str">
            <v>AD44104</v>
          </cell>
          <cell r="D134" t="str">
            <v>Зачет отложенных налогов на прибыль</v>
          </cell>
          <cell r="E134" t="str">
            <v>AD44104</v>
          </cell>
        </row>
        <row r="135">
          <cell r="B135" t="str">
            <v>AD44105</v>
          </cell>
          <cell r="D135" t="str">
            <v>Расчет отложенных налогов</v>
          </cell>
          <cell r="E135" t="str">
            <v>AD44105</v>
          </cell>
        </row>
        <row r="136">
          <cell r="B136" t="str">
            <v>AD44200</v>
          </cell>
          <cell r="C136" t="str">
            <v>ADJR000</v>
          </cell>
          <cell r="D136" t="str">
            <v>Итого курсовые корректировки</v>
          </cell>
          <cell r="E136" t="str">
            <v>AD44200</v>
          </cell>
        </row>
        <row r="137">
          <cell r="B137" t="str">
            <v>AD44201</v>
          </cell>
          <cell r="C137" t="str">
            <v>ADJR001</v>
          </cell>
          <cell r="D137" t="str">
            <v>Форекс: пересч Ф2 по курсу Уралкалий и ЦБ</v>
          </cell>
          <cell r="E137" t="str">
            <v>AD44201</v>
          </cell>
        </row>
        <row r="138">
          <cell r="B138" t="str">
            <v>AD44202</v>
          </cell>
          <cell r="C138" t="str">
            <v>ADJR002</v>
          </cell>
          <cell r="D138" t="str">
            <v xml:space="preserve">Форекс: пересч RE текущего периода по среднему курсу </v>
          </cell>
          <cell r="E138" t="str">
            <v>AD44202</v>
          </cell>
        </row>
        <row r="139">
          <cell r="B139" t="str">
            <v>AD44203</v>
          </cell>
          <cell r="C139" t="str">
            <v>ADJR003</v>
          </cell>
          <cell r="D139" t="str">
            <v>Форекс: элиминация дивидендов</v>
          </cell>
          <cell r="E139" t="str">
            <v>AD44203</v>
          </cell>
        </row>
        <row r="140">
          <cell r="B140" t="str">
            <v>AD44204</v>
          </cell>
          <cell r="C140" t="str">
            <v>ADJR004</v>
          </cell>
          <cell r="D140" t="str">
            <v>Форекс: пересч капитала по историч курсу и курсу ЦБ</v>
          </cell>
          <cell r="E140" t="str">
            <v>AD44204</v>
          </cell>
        </row>
        <row r="141">
          <cell r="B141" t="str">
            <v>AD44205</v>
          </cell>
          <cell r="C141" t="str">
            <v>ADJR005</v>
          </cell>
          <cell r="D141" t="str">
            <v>Форекс: пересч Ф1 по историч курсу и курсу ЦБ</v>
          </cell>
          <cell r="E141" t="str">
            <v>AD44205</v>
          </cell>
        </row>
        <row r="142">
          <cell r="B142" t="str">
            <v>AD44206</v>
          </cell>
          <cell r="C142" t="str">
            <v>ADJR006</v>
          </cell>
          <cell r="D142" t="str">
            <v>Форекс: элиминация инвестиций</v>
          </cell>
          <cell r="E142" t="str">
            <v>AD44206</v>
          </cell>
        </row>
        <row r="143">
          <cell r="B143" t="str">
            <v>AD45000</v>
          </cell>
          <cell r="D143" t="str">
            <v>Прочие корректировки по забалансовым счетам</v>
          </cell>
          <cell r="E143" t="str">
            <v>AD45000</v>
          </cell>
        </row>
        <row r="144">
          <cell r="B144" t="str">
            <v>AD45100</v>
          </cell>
          <cell r="D144" t="str">
            <v>Реклассы балансовой стоимости активов и обязательств по налоговому учету для целей МСФО</v>
          </cell>
          <cell r="E144" t="str">
            <v>AD45100</v>
          </cell>
        </row>
        <row r="145">
          <cell r="B145" t="str">
            <v>AD50000</v>
          </cell>
          <cell r="C145" t="str">
            <v>ADJC000</v>
          </cell>
          <cell r="D145" t="str">
            <v>Консолидационные корректировки</v>
          </cell>
          <cell r="E145" t="str">
            <v>AD50000</v>
          </cell>
        </row>
        <row r="146">
          <cell r="B146" t="str">
            <v>AD51000</v>
          </cell>
          <cell r="D146" t="str">
            <v>Типовые консолидационные корректировки</v>
          </cell>
          <cell r="E146" t="str">
            <v>AD51000</v>
          </cell>
        </row>
        <row r="147">
          <cell r="B147" t="str">
            <v>AD51005</v>
          </cell>
          <cell r="D147" t="str">
            <v>Исключение внутригрупповой дебиторской и кредиторской задолженности</v>
          </cell>
          <cell r="E147" t="str">
            <v>AD51005</v>
          </cell>
        </row>
        <row r="148">
          <cell r="B148" t="str">
            <v>AD51010</v>
          </cell>
          <cell r="D148" t="str">
            <v>Исключение внутригрупповых займов и процентов по ним</v>
          </cell>
          <cell r="E148" t="str">
            <v>AD51010</v>
          </cell>
        </row>
        <row r="149">
          <cell r="B149" t="str">
            <v>AD51015</v>
          </cell>
          <cell r="D149" t="str">
            <v>Расчет эффективной доли владения</v>
          </cell>
          <cell r="E149" t="str">
            <v>AD51015</v>
          </cell>
        </row>
        <row r="150">
          <cell r="B150" t="str">
            <v>AD51020</v>
          </cell>
          <cell r="D150" t="str">
            <v>Элиминация инвестиций</v>
          </cell>
          <cell r="E150" t="str">
            <v>AD51020</v>
          </cell>
        </row>
        <row r="151">
          <cell r="B151" t="str">
            <v>AD51021</v>
          </cell>
          <cell r="D151" t="str">
            <v>Признание отрицательного гудвила</v>
          </cell>
          <cell r="E151" t="str">
            <v>AD51021</v>
          </cell>
        </row>
        <row r="152">
          <cell r="B152" t="str">
            <v>AD51022</v>
          </cell>
          <cell r="D152" t="str">
            <v>Признание положительного гудвила</v>
          </cell>
          <cell r="E152" t="str">
            <v>AD51022</v>
          </cell>
        </row>
        <row r="153">
          <cell r="B153" t="str">
            <v>AD51023</v>
          </cell>
          <cell r="D153" t="str">
            <v>Отражение неконтролирующей доли</v>
          </cell>
          <cell r="E153" t="str">
            <v>AD51023</v>
          </cell>
        </row>
        <row r="154">
          <cell r="B154" t="str">
            <v>AD51024</v>
          </cell>
          <cell r="D154" t="str">
            <v>Элиминация капитала ДО</v>
          </cell>
          <cell r="E154" t="str">
            <v>AD51024</v>
          </cell>
        </row>
        <row r="155">
          <cell r="B155" t="str">
            <v>AD51030</v>
          </cell>
          <cell r="D155" t="str">
            <v>Исключение внутригрупповых дивидендов</v>
          </cell>
          <cell r="E155" t="str">
            <v>AD51030</v>
          </cell>
        </row>
        <row r="156">
          <cell r="B156" t="str">
            <v>AD51035</v>
          </cell>
          <cell r="D156" t="str">
            <v>Отражение доли неконтролирующих акционеров в общем совокупном доходе отчётного периода</v>
          </cell>
          <cell r="E156" t="str">
            <v>AD51035</v>
          </cell>
        </row>
        <row r="157">
          <cell r="B157" t="str">
            <v>AD51040</v>
          </cell>
          <cell r="D157" t="str">
            <v>Консолидационные поправки по ассоциированным компаниям</v>
          </cell>
          <cell r="E157" t="str">
            <v>AD51040</v>
          </cell>
        </row>
        <row r="158">
          <cell r="B158" t="str">
            <v>AD51045</v>
          </cell>
          <cell r="D158" t="str">
            <v>Трансляция данных в валюту представления отчётности</v>
          </cell>
          <cell r="E158" t="str">
            <v>AD51045</v>
          </cell>
        </row>
        <row r="159">
          <cell r="B159" t="str">
            <v>AD51105</v>
          </cell>
          <cell r="D159" t="str">
            <v>Выверка ВГО выручки от реализации товаров / работ /услуг - Закупка ОС (без капитального строительства)</v>
          </cell>
          <cell r="E159" t="str">
            <v>AD51105</v>
          </cell>
        </row>
        <row r="160">
          <cell r="B160" t="str">
            <v>AD51110</v>
          </cell>
          <cell r="D160" t="str">
            <v>Выверка ВГО выручки от реализации товаров / работ /услуг - Закупка ОС (капитальное строительство)</v>
          </cell>
          <cell r="E160" t="str">
            <v>AD51110</v>
          </cell>
        </row>
        <row r="161">
          <cell r="B161" t="str">
            <v>AD51115</v>
          </cell>
          <cell r="D161" t="str">
            <v>Выверка ВГО выручки от реализации товаров / работ /услуг - Закупка ТМЦ</v>
          </cell>
          <cell r="E161" t="str">
            <v>AD51115</v>
          </cell>
        </row>
        <row r="162">
          <cell r="B162" t="str">
            <v>AD51120</v>
          </cell>
          <cell r="D162" t="str">
            <v>Выверка ВГО выручки от реализации товаров / работ /услуг - Закупка НМА</v>
          </cell>
          <cell r="E162" t="str">
            <v>AD51120</v>
          </cell>
        </row>
        <row r="163">
          <cell r="B163" t="str">
            <v>AD51125</v>
          </cell>
          <cell r="D163" t="str">
            <v>Выверка ВГО выручки от реализации товаров / работ /услуг - Закупка ПИР</v>
          </cell>
          <cell r="E163" t="str">
            <v>AD51125</v>
          </cell>
        </row>
        <row r="164">
          <cell r="B164" t="str">
            <v>AD51130</v>
          </cell>
          <cell r="D164" t="str">
            <v>Выверка ВГО выручки от реализации товаров / работ /услуг - Прочие закупки (отражаемые в ОПУ)</v>
          </cell>
          <cell r="E164" t="str">
            <v>AD51130</v>
          </cell>
        </row>
        <row r="165">
          <cell r="B165" t="str">
            <v>AD51135</v>
          </cell>
          <cell r="D165" t="str">
            <v>Исключение ВГО выручки от реализации продукции</v>
          </cell>
          <cell r="E165" t="str">
            <v>AD51135</v>
          </cell>
        </row>
        <row r="166">
          <cell r="B166" t="str">
            <v>AD51140</v>
          </cell>
          <cell r="D166" t="str">
            <v>Исключение ВГО процентных доходов - расходов</v>
          </cell>
          <cell r="E166" t="str">
            <v>AD51140</v>
          </cell>
        </row>
        <row r="167">
          <cell r="B167" t="str">
            <v>AD51145</v>
          </cell>
          <cell r="D167" t="str">
            <v>Исключение ВГО прочих доходов - расходов</v>
          </cell>
          <cell r="E167" t="str">
            <v>AD51145</v>
          </cell>
        </row>
        <row r="168">
          <cell r="B168" t="str">
            <v>AD51150</v>
          </cell>
          <cell r="D168" t="str">
            <v>Исключение ВГО выручки от реализации услуг</v>
          </cell>
          <cell r="E168" t="str">
            <v>AD51150</v>
          </cell>
        </row>
        <row r="169">
          <cell r="B169" t="str">
            <v>AD51155</v>
          </cell>
          <cell r="D169" t="str">
            <v>Исключение предъявленной выручки от реализации построенных ОС и НЗС компаниям группы</v>
          </cell>
          <cell r="E169" t="str">
            <v>AD51155</v>
          </cell>
        </row>
        <row r="170">
          <cell r="B170" t="str">
            <v>AD51160</v>
          </cell>
          <cell r="D170" t="str">
            <v>Исключение непредъявленной выручки от реализации построенных ОС и НЗС компаниям группы</v>
          </cell>
          <cell r="E170" t="str">
            <v>AD51160</v>
          </cell>
        </row>
        <row r="171">
          <cell r="B171" t="str">
            <v>AD51165</v>
          </cell>
          <cell r="D171" t="str">
            <v>Исключение маржи при продаже НЗС строительными компаниями Группы в части предъявленной выручки</v>
          </cell>
          <cell r="E171" t="str">
            <v>AD51165</v>
          </cell>
        </row>
        <row r="172">
          <cell r="B172" t="str">
            <v>AD51170</v>
          </cell>
          <cell r="D172" t="str">
            <v>Исключение маржи при продаже НЗС строительными компаниями Группы в части непредъявленной выручки</v>
          </cell>
          <cell r="E172" t="str">
            <v>AD51170</v>
          </cell>
        </row>
        <row r="173">
          <cell r="B173" t="str">
            <v>AD51175</v>
          </cell>
          <cell r="D173" t="str">
            <v>Распределение затрат от продажи НЗС строительными компаниями Группы по статьям затрат</v>
          </cell>
          <cell r="E173" t="str">
            <v>AD51175</v>
          </cell>
        </row>
        <row r="174">
          <cell r="B174" t="str">
            <v>AD51180</v>
          </cell>
          <cell r="D174" t="str">
            <v>Исключение маржи от реализации ОС</v>
          </cell>
          <cell r="E174" t="str">
            <v>AD51180</v>
          </cell>
        </row>
        <row r="175">
          <cell r="B175" t="str">
            <v>AD51185</v>
          </cell>
          <cell r="D175" t="str">
            <v>Исключение маржи от реализации ТМЦ</v>
          </cell>
          <cell r="E175" t="str">
            <v>AD51185</v>
          </cell>
        </row>
        <row r="176">
          <cell r="B176" t="str">
            <v>AD51190</v>
          </cell>
          <cell r="D176" t="str">
            <v>Исключение маржи при продаже готовой продукции</v>
          </cell>
          <cell r="E176" t="str">
            <v>AD51190</v>
          </cell>
        </row>
        <row r="177">
          <cell r="B177" t="str">
            <v>AD52000</v>
          </cell>
          <cell r="D177" t="str">
            <v>Единоразовые консолидационные корректировки</v>
          </cell>
          <cell r="E177" t="str">
            <v>AD52000</v>
          </cell>
        </row>
        <row r="178">
          <cell r="B178" t="str">
            <v>AD52999</v>
          </cell>
          <cell r="D178" t="str">
            <v>Единоразовые консолидационные журнальные корректировки</v>
          </cell>
          <cell r="E178" t="str">
            <v>AD52999</v>
          </cell>
        </row>
        <row r="179">
          <cell r="B179" t="str">
            <v>AD53000</v>
          </cell>
          <cell r="D179" t="str">
            <v>Производные консолидационные корректировки</v>
          </cell>
          <cell r="E179" t="str">
            <v>AD53000</v>
          </cell>
        </row>
        <row r="180">
          <cell r="B180" t="str">
            <v>AD53001</v>
          </cell>
          <cell r="D180" t="str">
            <v>Эффект корректировки по отложенному налогу при отражении доли инвестора ассоциированной компании в прибыли за отчетный период</v>
          </cell>
          <cell r="E180" t="str">
            <v>AD53001</v>
          </cell>
        </row>
        <row r="181">
          <cell r="B181" t="str">
            <v>AD53002</v>
          </cell>
          <cell r="D181" t="str">
            <v>Эффект корректировки по отложенному налогу при отражении дивидендов, полученных от ассоциированных компаний в отчётном периоде</v>
          </cell>
          <cell r="E181" t="str">
            <v>AD53002</v>
          </cell>
        </row>
        <row r="182">
          <cell r="B182" t="str">
            <v>AD53003</v>
          </cell>
          <cell r="D182" t="str">
            <v>Эффект корректировки по отложенному налогу по нереализованной прибыли при продаже НЗС строительными компаниями Группы</v>
          </cell>
          <cell r="E182" t="str">
            <v>AD53003</v>
          </cell>
        </row>
        <row r="183">
          <cell r="B183" t="str">
            <v>AD53004</v>
          </cell>
          <cell r="D183" t="str">
            <v>Эффект корректировки по отложенному налогу по нереализованной прибыли от реализации ОС</v>
          </cell>
          <cell r="E183" t="str">
            <v>AD53004</v>
          </cell>
        </row>
        <row r="184">
          <cell r="B184" t="str">
            <v>AD53005</v>
          </cell>
          <cell r="D184" t="str">
            <v>Эффект корректировки по отложенному налогу по нереализованной прибыли от реализации ТМЦ</v>
          </cell>
          <cell r="E184" t="str">
            <v>AD53005</v>
          </cell>
        </row>
        <row r="185">
          <cell r="B185" t="str">
            <v>AD53006</v>
          </cell>
          <cell r="D185" t="str">
            <v>Эффект корректировки по отложенному налогу по нереализованной прибыли при продаже готовой продукции</v>
          </cell>
          <cell r="E185" t="str">
            <v>AD53006</v>
          </cell>
        </row>
        <row r="186">
          <cell r="B186" t="str">
            <v>AD53007</v>
          </cell>
          <cell r="D186" t="str">
            <v>Корректировка отложенного налога по эффективной ставке</v>
          </cell>
          <cell r="E186" t="str">
            <v>AD53007</v>
          </cell>
        </row>
        <row r="187">
          <cell r="B187" t="str">
            <v>AD53008</v>
          </cell>
          <cell r="D187" t="str">
            <v>Расчет текущего налога на прибыль по эффективной ставке для интерим отчетности (месяц)</v>
          </cell>
          <cell r="E187" t="str">
            <v>AD53008</v>
          </cell>
        </row>
        <row r="188">
          <cell r="B188" t="str">
            <v>AD90000</v>
          </cell>
          <cell r="D188" t="str">
            <v>Управленческие корректировки</v>
          </cell>
          <cell r="E188" t="str">
            <v>AD90000</v>
          </cell>
        </row>
        <row r="189">
          <cell r="B189" t="str">
            <v>AD.NONE</v>
          </cell>
          <cell r="D189" t="str">
            <v>Без аналитики</v>
          </cell>
          <cell r="E189" t="str">
            <v>AD.NONE</v>
          </cell>
        </row>
      </sheetData>
      <sheetData sheetId="68">
        <row r="1">
          <cell r="A1" t="str">
            <v>Содержание</v>
          </cell>
        </row>
        <row r="2">
          <cell r="A2" t="str">
            <v>OB - Object (Объект)</v>
          </cell>
        </row>
        <row r="4">
          <cell r="A4" t="str">
            <v>Код</v>
          </cell>
          <cell r="B4" t="str">
            <v>Наименование (RUS)</v>
          </cell>
        </row>
        <row r="5">
          <cell r="A5" t="str">
            <v>OT000</v>
          </cell>
          <cell r="B5" t="str">
            <v>Все объекты</v>
          </cell>
        </row>
        <row r="6">
          <cell r="A6" t="str">
            <v>OB100</v>
          </cell>
          <cell r="B6" t="str">
            <v>БКПРУ-1</v>
          </cell>
        </row>
        <row r="7">
          <cell r="A7" t="str">
            <v>OB200</v>
          </cell>
          <cell r="B7" t="str">
            <v>БКПРУ-2</v>
          </cell>
        </row>
        <row r="8">
          <cell r="A8" t="str">
            <v>OB300</v>
          </cell>
          <cell r="B8" t="str">
            <v>БКПРУ-3</v>
          </cell>
        </row>
        <row r="9">
          <cell r="A9" t="str">
            <v>OB400</v>
          </cell>
          <cell r="B9" t="str">
            <v>БКПРУ-4</v>
          </cell>
        </row>
        <row r="10">
          <cell r="A10" t="str">
            <v>OS100</v>
          </cell>
          <cell r="B10" t="str">
            <v>СКРУ-1</v>
          </cell>
        </row>
        <row r="11">
          <cell r="A11" t="str">
            <v>OS200</v>
          </cell>
          <cell r="B11" t="str">
            <v>СКРУ-2</v>
          </cell>
        </row>
        <row r="12">
          <cell r="A12" t="str">
            <v>OS300</v>
          </cell>
          <cell r="B12" t="str">
            <v>СКРУ-3</v>
          </cell>
        </row>
        <row r="13">
          <cell r="A13" t="str">
            <v>OX010</v>
          </cell>
          <cell r="B13" t="str">
            <v>Половодово</v>
          </cell>
        </row>
        <row r="14">
          <cell r="A14" t="str">
            <v>OX090</v>
          </cell>
          <cell r="B14" t="str">
            <v>Усть-Яйва</v>
          </cell>
        </row>
        <row r="15">
          <cell r="A15" t="str">
            <v>OB.NONE</v>
          </cell>
          <cell r="B15" t="str">
            <v>Без аналитики</v>
          </cell>
        </row>
      </sheetData>
      <sheetData sheetId="69">
        <row r="1">
          <cell r="A1" t="str">
            <v>Содержание</v>
          </cell>
        </row>
        <row r="2">
          <cell r="A2" t="str">
            <v>AG - AR/AP ageing (Сроки и типы просрочки дебиторской задолженности)</v>
          </cell>
        </row>
        <row r="4">
          <cell r="A4" t="str">
            <v>Код</v>
          </cell>
          <cell r="B4" t="str">
            <v>Наименование (RUS)</v>
          </cell>
          <cell r="C4" t="str">
            <v>Наименование (ENG)</v>
          </cell>
        </row>
        <row r="5">
          <cell r="A5" t="str">
            <v>AG0001</v>
          </cell>
          <cell r="B5" t="str">
            <v>Все значения</v>
          </cell>
          <cell r="C5" t="str">
            <v>All aging</v>
          </cell>
        </row>
        <row r="6">
          <cell r="A6" t="str">
            <v>AG0002</v>
          </cell>
          <cell r="B6" t="str">
            <v>просрочка менее 45 дней</v>
          </cell>
          <cell r="C6" t="str">
            <v>less than 45 days overdue</v>
          </cell>
        </row>
        <row r="7">
          <cell r="A7" t="str">
            <v>AG0003</v>
          </cell>
          <cell r="B7" t="str">
            <v>просрочка от 46 до 90 дней</v>
          </cell>
          <cell r="C7" t="str">
            <v>46 to 90 days overdue</v>
          </cell>
        </row>
        <row r="8">
          <cell r="A8" t="str">
            <v>AG0004</v>
          </cell>
          <cell r="B8" t="str">
            <v>просрочка более 90 дней</v>
          </cell>
          <cell r="C8" t="str">
            <v>over 90 days overdue</v>
          </cell>
        </row>
        <row r="9">
          <cell r="A9" t="str">
            <v>AG0005</v>
          </cell>
          <cell r="B9" t="str">
            <v>в течение 1 года</v>
          </cell>
          <cell r="C9" t="str">
            <v>within 1 year</v>
          </cell>
        </row>
        <row r="10">
          <cell r="A10" t="str">
            <v>AG0006</v>
          </cell>
          <cell r="B10" t="str">
            <v>от 2 до 5 лет</v>
          </cell>
          <cell r="C10" t="str">
            <v>between 2 and 5 years</v>
          </cell>
        </row>
        <row r="11">
          <cell r="A11" t="str">
            <v>AG0007</v>
          </cell>
          <cell r="B11" t="str">
            <v>более 5 лет</v>
          </cell>
          <cell r="C11" t="str">
            <v>after 5 years</v>
          </cell>
        </row>
        <row r="12">
          <cell r="A12" t="str">
            <v>AG0008</v>
          </cell>
          <cell r="B12" t="str">
            <v>итого</v>
          </cell>
          <cell r="C12" t="str">
            <v>total</v>
          </cell>
        </row>
        <row r="13">
          <cell r="A13" t="str">
            <v>AG0009</v>
          </cell>
          <cell r="B13" t="str">
            <v>непросроченная</v>
          </cell>
          <cell r="C13" t="str">
            <v>not overdue</v>
          </cell>
        </row>
        <row r="14">
          <cell r="A14" t="str">
            <v>AG.NONE</v>
          </cell>
          <cell r="B14" t="str">
            <v>Без аналитики</v>
          </cell>
          <cell r="C14" t="str">
            <v>None</v>
          </cell>
        </row>
      </sheetData>
      <sheetData sheetId="70" refreshError="1"/>
      <sheetData sheetId="71">
        <row r="4">
          <cell r="B4" t="str">
            <v>Наименование</v>
          </cell>
          <cell r="C4" t="str">
            <v xml:space="preserve">Account name </v>
          </cell>
          <cell r="D4" t="str">
            <v xml:space="preserve">Код / ID </v>
          </cell>
        </row>
        <row r="5">
          <cell r="B5" t="str">
            <v>Все валюты</v>
          </cell>
          <cell r="C5" t="str">
            <v xml:space="preserve">All </v>
          </cell>
          <cell r="D5" t="str">
            <v>CR00</v>
          </cell>
        </row>
        <row r="6">
          <cell r="B6" t="str">
            <v>Российский рубль</v>
          </cell>
          <cell r="C6" t="str">
            <v>Russian Ruble</v>
          </cell>
          <cell r="D6" t="str">
            <v>RUB</v>
          </cell>
        </row>
        <row r="7">
          <cell r="B7" t="str">
            <v>Доллар США</v>
          </cell>
          <cell r="C7" t="str">
            <v>US Dollar</v>
          </cell>
          <cell r="D7" t="str">
            <v>USD</v>
          </cell>
        </row>
        <row r="8">
          <cell r="B8" t="str">
            <v>Евро</v>
          </cell>
          <cell r="C8" t="str">
            <v>EURO</v>
          </cell>
          <cell r="D8" t="str">
            <v>EUR</v>
          </cell>
        </row>
        <row r="9">
          <cell r="B9" t="str">
            <v>Швейцарский франк</v>
          </cell>
          <cell r="C9" t="str">
            <v>Swiss Franc</v>
          </cell>
          <cell r="D9" t="str">
            <v>CHF</v>
          </cell>
        </row>
        <row r="10">
          <cell r="B10" t="str">
            <v>Прочие валюты</v>
          </cell>
          <cell r="C10" t="str">
            <v>Other currency</v>
          </cell>
          <cell r="D10" t="str">
            <v>OTH</v>
          </cell>
        </row>
        <row r="11">
          <cell r="B11" t="str">
            <v>Китайский юань</v>
          </cell>
          <cell r="C11" t="str">
            <v>Chinese Yuan</v>
          </cell>
          <cell r="D11" t="str">
            <v>CNY</v>
          </cell>
        </row>
        <row r="12">
          <cell r="B12" t="str">
            <v>Без аналитики</v>
          </cell>
          <cell r="C12" t="str">
            <v>None</v>
          </cell>
          <cell r="D12" t="str">
            <v>CR.NONE</v>
          </cell>
        </row>
      </sheetData>
      <sheetData sheetId="72">
        <row r="7">
          <cell r="F7" t="str">
            <v xml:space="preserve">Potassium chloride gallurgic </v>
          </cell>
        </row>
        <row r="8">
          <cell r="F8" t="str">
            <v>Potassium chloride phlotated</v>
          </cell>
        </row>
        <row r="9">
          <cell r="F9" t="str">
            <v>Potassium chloride granular</v>
          </cell>
        </row>
        <row r="11">
          <cell r="F11" t="str">
            <v>Carnallite enriched</v>
          </cell>
        </row>
        <row r="12">
          <cell r="F12" t="str">
            <v>Sodium chloride</v>
          </cell>
        </row>
        <row r="13">
          <cell r="F13" t="str">
            <v>Salts</v>
          </cell>
        </row>
        <row r="14">
          <cell r="F14" t="str">
            <v>Other products</v>
          </cell>
        </row>
      </sheetData>
      <sheetData sheetId="7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OpcoESG totals"/>
      <sheetName val="Diesel and Petrol Detail"/>
      <sheetName val="Transport (Fleet) Detail"/>
      <sheetName val="Refrigerent Gases"/>
      <sheetName val="Nat Gas + Other Fuels Detail"/>
      <sheetName val="Heating &amp; Cooling"/>
      <sheetName val="Renewable Generation"/>
      <sheetName val="Electricity (Stationary)"/>
      <sheetName val="Electricity (Transport)"/>
      <sheetName val="Env Compliance"/>
      <sheetName val="Env Accreditation"/>
      <sheetName val="Water"/>
      <sheetName val="Product Take-Back"/>
      <sheetName val="Wa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Menu"/>
      <sheetName val="Model Info"/>
      <sheetName val="Year-end Results - Summary"/>
      <sheetName val="YoY Comparison"/>
      <sheetName val="OpCo - Summary"/>
      <sheetName val="Quarterly Progress"/>
      <sheetName val="Progress Against Target"/>
      <sheetName val="Volume_Data"/>
      <sheetName val="Additional analysis &gt;&gt;"/>
      <sheetName val="GDSP_Local Sims"/>
      <sheetName val="FY24 OpCo break-down"/>
      <sheetName val="FY23 OpCo break-down"/>
      <sheetName val="OpCo Summary FY23"/>
      <sheetName val="Calculations - For Experts&gt;&gt;&gt;"/>
      <sheetName val="Master_New"/>
      <sheetName val="Carbon Abatement Factors Table"/>
      <sheetName val="Carbon Abatement Factors"/>
      <sheetName val="E-mobility"/>
      <sheetName val="Data_CallConferencing"/>
      <sheetName val="Data_EV Charging"/>
      <sheetName val="Data_Health Care"/>
      <sheetName val="Data_Cold Chain"/>
      <sheetName val="Data_FleetMgmt"/>
      <sheetName val="Data_OtherTransport"/>
      <sheetName val="Data_ConnectedCar"/>
      <sheetName val="Data_Smart Meter"/>
      <sheetName val="Data_Smart Parking"/>
      <sheetName val="Data_Cloud &amp; Hosting"/>
      <sheetName val="Data_Street Lighting"/>
      <sheetName val="Data_Connected E-Mobility"/>
      <sheetName val="Data_Connected Solar"/>
      <sheetName val="Data_DLM Green"/>
      <sheetName val="Data_SDWAN"/>
      <sheetName val="Data_SDLAN"/>
      <sheetName val="Data_Working From Home"/>
      <sheetName val="Data_Medical Refrigeration"/>
      <sheetName val="Data_New Solution"/>
      <sheetName val="Data_Water Leak Detection"/>
      <sheetName val="Other &gt;&gt;&gt;"/>
      <sheetName val="Instructions"/>
      <sheetName val="Checks"/>
      <sheetName val="Assumptions"/>
      <sheetName val="OpCo - Matching"/>
      <sheetName val="Emission Factors"/>
      <sheetName val="Consumption Averages"/>
      <sheetName val="Heavy Goods Vehicles Data"/>
      <sheetName val="FY24 Methodology Changes"/>
      <sheetName val="Lookups"/>
      <sheetName val="Country Lookups"/>
      <sheetName val="2023 Historical Data"/>
      <sheetName val="QC Sign-off"/>
      <sheetName val="Info - DLM Green"/>
      <sheetName val="Commuting Data"/>
      <sheetName val="Vodafone - Enablement Year-End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acro"/>
      <sheetName val="Cover-landscape"/>
      <sheetName val="DE"/>
      <sheetName val="KD"/>
      <sheetName val="IT"/>
      <sheetName val="UK"/>
      <sheetName val="ES"/>
      <sheetName val="ON"/>
      <sheetName val="NL"/>
      <sheetName val="IE"/>
      <sheetName val="GR"/>
      <sheetName val="HO"/>
      <sheetName val="PT"/>
      <sheetName val="HU"/>
      <sheetName val="RO"/>
      <sheetName val="CZ"/>
      <sheetName val="AL"/>
      <sheetName val="MT"/>
      <sheetName val="Log"/>
      <sheetName val="EU_Retrieve"/>
      <sheetName val="Accounts"/>
      <sheetName val="Dimensions"/>
      <sheetName val="Codes"/>
      <sheetName val="MI Styles"/>
      <sheetName val="Sheet1"/>
      <sheetName val="MI_Styles"/>
      <sheetName val="MI_Styles1"/>
      <sheetName val="MI_Styles2"/>
      <sheetName val="MI_Styles3"/>
      <sheetName val="MI_Styles4"/>
      <sheetName val="MI_Styles7"/>
      <sheetName val="MI_Styles5"/>
      <sheetName val="MI_Styles6"/>
      <sheetName val="MI_Styles8"/>
      <sheetName val="MI_Styles9"/>
      <sheetName val="MI_Styles10"/>
      <sheetName val="MI_Styles11"/>
      <sheetName val="MI_Styles12"/>
      <sheetName val="MI_Styles13"/>
      <sheetName val="MI_Styles14"/>
      <sheetName val="MI_Styles17"/>
      <sheetName val="MI_Styles15"/>
      <sheetName val="MI_Styles16"/>
      <sheetName val="MI_Styles18"/>
      <sheetName val="MI_Styles19"/>
    </sheetNames>
    <sheetDataSet>
      <sheetData sheetId="0">
        <row r="5">
          <cell r="C5" t="str">
            <v>Data Quality Report</v>
          </cell>
        </row>
        <row r="6">
          <cell r="C6">
            <v>0</v>
          </cell>
        </row>
        <row r="19">
          <cell r="E19">
            <v>2017</v>
          </cell>
          <cell r="I19" t="str">
            <v>ACTUAL_RESTATE</v>
          </cell>
        </row>
        <row r="64">
          <cell r="J64" t="str">
            <v>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EntityCode</v>
          </cell>
          <cell r="AG1" t="str">
            <v>Months</v>
          </cell>
        </row>
        <row r="2">
          <cell r="S2" t="str">
            <v>AllCustom1</v>
          </cell>
          <cell r="T2" t="str">
            <v>All Custom 1</v>
          </cell>
          <cell r="V2" t="str">
            <v>AllCustom2</v>
          </cell>
          <cell r="W2" t="str">
            <v>All Custom 2</v>
          </cell>
          <cell r="AG2" t="str">
            <v>Apr</v>
          </cell>
        </row>
        <row r="3">
          <cell r="S3" t="str">
            <v>OP100</v>
          </cell>
          <cell r="T3" t="str">
            <v>Opening Balance</v>
          </cell>
          <cell r="V3" t="str">
            <v>TFSG000</v>
          </cell>
          <cell r="W3" t="str">
            <v>Total Segment</v>
          </cell>
          <cell r="AG3" t="str">
            <v>May</v>
          </cell>
        </row>
        <row r="4">
          <cell r="S4" t="str">
            <v>OP200</v>
          </cell>
          <cell r="T4" t="str">
            <v>Opening Balance (Month)</v>
          </cell>
          <cell r="V4" t="str">
            <v>TFSG010</v>
          </cell>
          <cell r="W4" t="str">
            <v>Total Contract</v>
          </cell>
          <cell r="AG4" t="str">
            <v>Jun</v>
          </cell>
        </row>
        <row r="5">
          <cell r="S5" t="str">
            <v>OP300</v>
          </cell>
          <cell r="T5" t="str">
            <v>Opening Balance (Quarter)</v>
          </cell>
          <cell r="V5" t="str">
            <v>TFSG100</v>
          </cell>
          <cell r="W5" t="str">
            <v>Total Enterprise</v>
          </cell>
          <cell r="AG5" t="str">
            <v>Jul</v>
          </cell>
        </row>
        <row r="6">
          <cell r="S6" t="str">
            <v>OP400</v>
          </cell>
          <cell r="T6" t="str">
            <v>Opening Balance (Half Year)</v>
          </cell>
          <cell r="V6" t="str">
            <v>TFSG111</v>
          </cell>
          <cell r="W6" t="str">
            <v>VGE</v>
          </cell>
          <cell r="AG6" t="str">
            <v>Aug</v>
          </cell>
        </row>
        <row r="7">
          <cell r="S7" t="str">
            <v>OP900</v>
          </cell>
          <cell r="T7" t="str">
            <v>Intial Opening Balance</v>
          </cell>
          <cell r="V7" t="str">
            <v>TFSG110</v>
          </cell>
          <cell r="W7" t="str">
            <v>Local Enterprise Contract</v>
          </cell>
          <cell r="AG7" t="str">
            <v>Sep</v>
          </cell>
        </row>
        <row r="8">
          <cell r="S8" t="str">
            <v>PM100</v>
          </cell>
          <cell r="T8" t="str">
            <v>Prop Movt</v>
          </cell>
          <cell r="V8" t="str">
            <v>TFSG120</v>
          </cell>
          <cell r="W8" t="str">
            <v>Enterprise Prepay</v>
          </cell>
          <cell r="AG8" t="str">
            <v>Oct</v>
          </cell>
        </row>
        <row r="9">
          <cell r="S9" t="str">
            <v>ST100</v>
          </cell>
          <cell r="T9" t="str">
            <v xml:space="preserve">Stake change </v>
          </cell>
          <cell r="V9" t="str">
            <v>TFSG130</v>
          </cell>
          <cell r="W9" t="str">
            <v>Total Enterprise Contract</v>
          </cell>
          <cell r="AG9" t="str">
            <v>Nov</v>
          </cell>
        </row>
        <row r="10">
          <cell r="S10" t="str">
            <v>MV040</v>
          </cell>
          <cell r="T10" t="str">
            <v>Net movement (calc)</v>
          </cell>
          <cell r="V10" t="str">
            <v>TFSG200</v>
          </cell>
          <cell r="W10" t="str">
            <v>Total Consumer</v>
          </cell>
          <cell r="AG10" t="str">
            <v>Dec</v>
          </cell>
        </row>
        <row r="11">
          <cell r="S11" t="str">
            <v>MV060</v>
          </cell>
          <cell r="T11" t="str">
            <v>Net Additions</v>
          </cell>
          <cell r="V11" t="str">
            <v>TFSG210</v>
          </cell>
          <cell r="W11" t="str">
            <v>Consumer Contract</v>
          </cell>
          <cell r="AG11" t="str">
            <v>Jan</v>
          </cell>
        </row>
        <row r="12">
          <cell r="S12" t="str">
            <v>MV900</v>
          </cell>
          <cell r="T12" t="str">
            <v>Gross additions</v>
          </cell>
          <cell r="V12" t="str">
            <v>TFSG220</v>
          </cell>
          <cell r="W12" t="str">
            <v>Consumer Prepay</v>
          </cell>
          <cell r="AG12" t="str">
            <v>Feb</v>
          </cell>
        </row>
        <row r="13">
          <cell r="S13" t="str">
            <v>MV920</v>
          </cell>
          <cell r="T13" t="str">
            <v>Disconnections</v>
          </cell>
          <cell r="V13" t="str">
            <v>TFSG400</v>
          </cell>
          <cell r="W13" t="str">
            <v>Total Other</v>
          </cell>
          <cell r="AG13" t="str">
            <v>Mar</v>
          </cell>
        </row>
        <row r="14">
          <cell r="S14" t="str">
            <v>MV070</v>
          </cell>
          <cell r="T14" t="str">
            <v>Other Movements</v>
          </cell>
          <cell r="V14" t="str">
            <v>TFSG410</v>
          </cell>
          <cell r="W14" t="str">
            <v>Other Contract</v>
          </cell>
          <cell r="AG14" t="str">
            <v>Q1</v>
          </cell>
        </row>
        <row r="15">
          <cell r="S15" t="str">
            <v>MV910</v>
          </cell>
          <cell r="T15" t="str">
            <v>Acquisitions or (disposals)</v>
          </cell>
          <cell r="V15" t="str">
            <v>TFSG420</v>
          </cell>
          <cell r="W15" t="str">
            <v>Other Prepay</v>
          </cell>
          <cell r="AG15" t="str">
            <v>Q2</v>
          </cell>
        </row>
        <row r="16">
          <cell r="S16" t="str">
            <v>MV930</v>
          </cell>
          <cell r="T16" t="str">
            <v>Migrations or transfers</v>
          </cell>
          <cell r="V16" t="str">
            <v>TFSG430</v>
          </cell>
          <cell r="W16" t="str">
            <v>Carrier</v>
          </cell>
          <cell r="AG16" t="str">
            <v>Q3</v>
          </cell>
        </row>
        <row r="17">
          <cell r="S17" t="str">
            <v>MV940</v>
          </cell>
          <cell r="T17" t="str">
            <v>Net movement (calc)</v>
          </cell>
          <cell r="V17">
            <v>0</v>
          </cell>
          <cell r="W17">
            <v>0</v>
          </cell>
          <cell r="AG17" t="str">
            <v>Q4</v>
          </cell>
        </row>
        <row r="18">
          <cell r="S18" t="str">
            <v>AV100</v>
          </cell>
          <cell r="T18" t="str">
            <v xml:space="preserve">Average number ( flow) </v>
          </cell>
          <cell r="AG18" t="str">
            <v>HY1</v>
          </cell>
        </row>
        <row r="19">
          <cell r="S19" t="str">
            <v>MV000</v>
          </cell>
          <cell r="T19" t="str">
            <v>Net Movement</v>
          </cell>
          <cell r="AG19" t="str">
            <v>HY2</v>
          </cell>
        </row>
        <row r="20">
          <cell r="AG20" t="str">
            <v>FM Year</v>
          </cell>
        </row>
        <row r="21">
          <cell r="AG21">
            <v>0</v>
          </cell>
        </row>
      </sheetData>
      <sheetData sheetId="23">
        <row r="2">
          <cell r="G2">
            <v>1000000</v>
          </cell>
          <cell r="X2" t="str">
            <v>NCE</v>
          </cell>
        </row>
        <row r="3">
          <cell r="X3" t="str">
            <v>SE</v>
          </cell>
        </row>
        <row r="4">
          <cell r="X4" t="str">
            <v>AMAP</v>
          </cell>
        </row>
        <row r="5">
          <cell r="X5" t="str">
            <v>All</v>
          </cell>
        </row>
        <row r="6">
          <cell r="X6">
            <v>0</v>
          </cell>
        </row>
      </sheetData>
      <sheetData sheetId="24">
        <row r="3">
          <cell r="G3">
            <v>0</v>
          </cell>
        </row>
      </sheetData>
      <sheetData sheetId="25"/>
      <sheetData sheetId="26">
        <row r="4">
          <cell r="G4">
            <v>0</v>
          </cell>
        </row>
      </sheetData>
      <sheetData sheetId="27">
        <row r="3">
          <cell r="G3">
            <v>0</v>
          </cell>
        </row>
      </sheetData>
      <sheetData sheetId="28">
        <row r="3">
          <cell r="G3">
            <v>0</v>
          </cell>
        </row>
      </sheetData>
      <sheetData sheetId="29">
        <row r="3">
          <cell r="G3">
            <v>0</v>
          </cell>
        </row>
      </sheetData>
      <sheetData sheetId="30">
        <row r="3">
          <cell r="G3">
            <v>0</v>
          </cell>
        </row>
      </sheetData>
      <sheetData sheetId="31">
        <row r="3">
          <cell r="G3">
            <v>0</v>
          </cell>
        </row>
      </sheetData>
      <sheetData sheetId="32">
        <row r="3">
          <cell r="G3">
            <v>0</v>
          </cell>
        </row>
      </sheetData>
      <sheetData sheetId="33">
        <row r="3">
          <cell r="G3">
            <v>0</v>
          </cell>
        </row>
      </sheetData>
      <sheetData sheetId="34">
        <row r="3">
          <cell r="G3">
            <v>0</v>
          </cell>
        </row>
      </sheetData>
      <sheetData sheetId="35">
        <row r="3">
          <cell r="G3">
            <v>0</v>
          </cell>
        </row>
      </sheetData>
      <sheetData sheetId="36">
        <row r="3">
          <cell r="G3">
            <v>0</v>
          </cell>
        </row>
      </sheetData>
      <sheetData sheetId="37">
        <row r="3">
          <cell r="G3">
            <v>0</v>
          </cell>
        </row>
      </sheetData>
      <sheetData sheetId="38">
        <row r="3">
          <cell r="G3">
            <v>0</v>
          </cell>
        </row>
      </sheetData>
      <sheetData sheetId="39">
        <row r="3">
          <cell r="G3">
            <v>0</v>
          </cell>
        </row>
      </sheetData>
      <sheetData sheetId="40">
        <row r="3">
          <cell r="G3">
            <v>0</v>
          </cell>
        </row>
      </sheetData>
      <sheetData sheetId="41">
        <row r="3">
          <cell r="G3">
            <v>0</v>
          </cell>
        </row>
      </sheetData>
      <sheetData sheetId="42">
        <row r="3">
          <cell r="G3">
            <v>0</v>
          </cell>
        </row>
      </sheetData>
      <sheetData sheetId="43">
        <row r="3">
          <cell r="G3">
            <v>0</v>
          </cell>
        </row>
      </sheetData>
      <sheetData sheetId="44">
        <row r="3">
          <cell r="G3">
            <v>0</v>
          </cell>
        </row>
      </sheetData>
      <sheetData sheetId="45">
        <row r="3">
          <cell r="G3">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ounts"/>
      <sheetName val="Retrieve_WD6"/>
      <sheetName val="Log_WD6"/>
      <sheetName val="Retrieve_WD8"/>
      <sheetName val="Log_WD8"/>
      <sheetName val="Retrieve_WD10"/>
      <sheetName val="Log_WD10"/>
      <sheetName val="Retrieve_WD14"/>
      <sheetName val="Log_WD14"/>
      <sheetName val="Settings"/>
      <sheetName val="hide_settings"/>
      <sheetName val="Sheet1"/>
      <sheetName val="Dimensions"/>
      <sheetName val="tresholds"/>
    </sheetNames>
    <sheetDataSet>
      <sheetData sheetId="0"/>
      <sheetData sheetId="1"/>
      <sheetData sheetId="2"/>
      <sheetData sheetId="3"/>
      <sheetData sheetId="4"/>
      <sheetData sheetId="5"/>
      <sheetData sheetId="6"/>
      <sheetData sheetId="7"/>
      <sheetData sheetId="8"/>
      <sheetData sheetId="9">
        <row r="2">
          <cell r="B2">
            <v>2018</v>
          </cell>
          <cell r="C2" t="str">
            <v>Sep</v>
          </cell>
        </row>
      </sheetData>
      <sheetData sheetId="10">
        <row r="1">
          <cell r="A1">
            <v>2017</v>
          </cell>
          <cell r="B1" t="str">
            <v>Apr</v>
          </cell>
        </row>
        <row r="2">
          <cell r="A2">
            <v>2018</v>
          </cell>
          <cell r="B2" t="str">
            <v>May</v>
          </cell>
        </row>
        <row r="3">
          <cell r="A3">
            <v>2019</v>
          </cell>
          <cell r="B3" t="str">
            <v>Jun</v>
          </cell>
        </row>
        <row r="4">
          <cell r="A4">
            <v>2020</v>
          </cell>
          <cell r="B4" t="str">
            <v>Jul</v>
          </cell>
        </row>
        <row r="5">
          <cell r="A5">
            <v>2021</v>
          </cell>
          <cell r="B5" t="str">
            <v>Aug</v>
          </cell>
        </row>
        <row r="6">
          <cell r="A6">
            <v>2022</v>
          </cell>
          <cell r="B6" t="str">
            <v>Sep</v>
          </cell>
        </row>
        <row r="7">
          <cell r="A7">
            <v>2023</v>
          </cell>
          <cell r="B7" t="str">
            <v>Oct</v>
          </cell>
        </row>
        <row r="8">
          <cell r="A8">
            <v>2024</v>
          </cell>
          <cell r="B8" t="str">
            <v>Nov</v>
          </cell>
        </row>
        <row r="9">
          <cell r="A9">
            <v>2025</v>
          </cell>
          <cell r="B9" t="str">
            <v>Dec</v>
          </cell>
        </row>
        <row r="10">
          <cell r="A10">
            <v>2026</v>
          </cell>
          <cell r="B10" t="str">
            <v>Jan</v>
          </cell>
        </row>
        <row r="11">
          <cell r="A11">
            <v>2027</v>
          </cell>
          <cell r="B11" t="str">
            <v>Feb</v>
          </cell>
        </row>
        <row r="12">
          <cell r="A12">
            <v>2028</v>
          </cell>
          <cell r="B12" t="str">
            <v>Mar</v>
          </cell>
        </row>
        <row r="13">
          <cell r="A13">
            <v>2029</v>
          </cell>
        </row>
        <row r="14">
          <cell r="A14">
            <v>2030</v>
          </cell>
        </row>
        <row r="15">
          <cell r="A15">
            <v>2031</v>
          </cell>
        </row>
        <row r="16">
          <cell r="A16">
            <v>2032</v>
          </cell>
        </row>
        <row r="17">
          <cell r="A17">
            <v>2033</v>
          </cell>
        </row>
        <row r="18">
          <cell r="A18">
            <v>2034</v>
          </cell>
        </row>
        <row r="19">
          <cell r="A19">
            <v>2035</v>
          </cell>
        </row>
        <row r="20">
          <cell r="A20">
            <v>2036</v>
          </cell>
        </row>
        <row r="21">
          <cell r="A21">
            <v>2037</v>
          </cell>
        </row>
        <row r="22">
          <cell r="A22">
            <v>2038</v>
          </cell>
        </row>
        <row r="23">
          <cell r="A23">
            <v>2039</v>
          </cell>
        </row>
        <row r="24">
          <cell r="A24">
            <v>2040</v>
          </cell>
        </row>
        <row r="25">
          <cell r="A25">
            <v>2041</v>
          </cell>
        </row>
        <row r="26">
          <cell r="A26">
            <v>2042</v>
          </cell>
        </row>
        <row r="27">
          <cell r="A27">
            <v>2043</v>
          </cell>
        </row>
        <row r="28">
          <cell r="A28">
            <v>2044</v>
          </cell>
        </row>
        <row r="29">
          <cell r="A29">
            <v>2045</v>
          </cell>
        </row>
      </sheetData>
      <sheetData sheetId="11"/>
      <sheetData sheetId="12">
        <row r="2">
          <cell r="S2" t="str">
            <v>AllCustom1</v>
          </cell>
        </row>
      </sheetData>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amp; GUIDE"/>
      <sheetName val="CHECK_input"/>
      <sheetName val="Input"/>
      <sheetName val="Output"/>
      <sheetName val="Library_INITIAL LOAD"/>
      <sheetName val="Library_RESTATEMENT LOAD"/>
      <sheetName val="Check"/>
      <sheetName val="Library_retrieve_input"/>
      <sheetName val="264C00EABD7547CBB61084728F65540"/>
      <sheetName val="Library_retrieve_output"/>
      <sheetName val="ReportDB_retrieve"/>
      <sheetName val="Mapping"/>
      <sheetName val="Issues Log"/>
      <sheetName val="Settings"/>
      <sheetName val="Change_log"/>
      <sheetName val="Change log_v1"/>
      <sheetName val="Accounts"/>
      <sheetName val="treshold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3"/>
  <sheetViews>
    <sheetView showGridLines="0" workbookViewId="0">
      <selection activeCell="J27" sqref="J27"/>
    </sheetView>
  </sheetViews>
  <sheetFormatPr defaultColWidth="8.85546875" defaultRowHeight="15"/>
  <sheetData>
    <row r="2" spans="2:2" ht="23.25">
      <c r="B2" s="68" t="s">
        <v>686</v>
      </c>
    </row>
    <row r="3" spans="2:2" ht="23.25">
      <c r="B3" s="68" t="s">
        <v>799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01"/>
  <sheetViews>
    <sheetView topLeftCell="A190" workbookViewId="0">
      <selection activeCell="C15" sqref="C14:C15"/>
    </sheetView>
  </sheetViews>
  <sheetFormatPr defaultColWidth="8.42578125" defaultRowHeight="15"/>
  <cols>
    <col min="1" max="1" width="38.42578125" style="22" customWidth="1"/>
    <col min="2" max="2" width="8.42578125" style="22"/>
    <col min="3" max="3" width="8.42578125" style="24"/>
    <col min="4" max="16384" width="8.42578125" style="22"/>
  </cols>
  <sheetData>
    <row r="1" spans="1:4">
      <c r="A1" s="22" t="s">
        <v>321</v>
      </c>
    </row>
    <row r="3" spans="1:4">
      <c r="B3" s="22" t="s">
        <v>322</v>
      </c>
      <c r="C3" s="24" t="s">
        <v>323</v>
      </c>
    </row>
    <row r="4" spans="1:4">
      <c r="A4" s="22" t="s">
        <v>324</v>
      </c>
      <c r="B4" s="22">
        <v>12</v>
      </c>
      <c r="C4" s="24">
        <v>100</v>
      </c>
    </row>
    <row r="5" spans="1:4">
      <c r="A5" s="22" t="s">
        <v>325</v>
      </c>
      <c r="B5" s="22">
        <v>0</v>
      </c>
      <c r="C5" s="24">
        <v>0</v>
      </c>
    </row>
    <row r="6" spans="1:4">
      <c r="A6" s="22" t="s">
        <v>326</v>
      </c>
      <c r="B6" s="22">
        <v>0</v>
      </c>
      <c r="C6" s="24">
        <v>0</v>
      </c>
    </row>
    <row r="8" spans="1:4">
      <c r="A8" s="309" t="s">
        <v>0</v>
      </c>
      <c r="B8" s="309"/>
      <c r="C8" s="309"/>
      <c r="D8" s="309"/>
    </row>
    <row r="9" spans="1:4">
      <c r="A9" s="22" t="s">
        <v>327</v>
      </c>
      <c r="B9" s="22" t="s">
        <v>328</v>
      </c>
      <c r="C9" s="24" t="s">
        <v>329</v>
      </c>
      <c r="D9" s="22" t="s">
        <v>330</v>
      </c>
    </row>
    <row r="10" spans="1:4" ht="30">
      <c r="A10" s="23" t="s">
        <v>331</v>
      </c>
      <c r="B10" s="22">
        <v>0</v>
      </c>
      <c r="C10" s="24">
        <v>0</v>
      </c>
      <c r="D10" s="22" t="s">
        <v>332</v>
      </c>
    </row>
    <row r="11" spans="1:4">
      <c r="A11" s="23"/>
      <c r="B11" s="22">
        <v>1</v>
      </c>
      <c r="C11" s="24">
        <v>3</v>
      </c>
      <c r="D11" s="22" t="s">
        <v>333</v>
      </c>
    </row>
    <row r="12" spans="1:4">
      <c r="A12" s="23"/>
      <c r="B12" s="22">
        <v>2</v>
      </c>
      <c r="C12" s="24">
        <v>2</v>
      </c>
      <c r="D12" s="22" t="s">
        <v>334</v>
      </c>
    </row>
    <row r="13" spans="1:4">
      <c r="A13" s="23"/>
      <c r="B13" s="22">
        <v>3</v>
      </c>
      <c r="C13" s="24">
        <v>2</v>
      </c>
      <c r="D13" s="22" t="s">
        <v>334</v>
      </c>
    </row>
    <row r="14" spans="1:4">
      <c r="A14" s="23"/>
      <c r="B14" s="22">
        <v>4</v>
      </c>
      <c r="C14" s="24">
        <v>1</v>
      </c>
      <c r="D14" s="22" t="s">
        <v>335</v>
      </c>
    </row>
    <row r="15" spans="1:4">
      <c r="A15" s="23"/>
      <c r="B15" s="22">
        <v>5</v>
      </c>
      <c r="C15" s="24">
        <v>2</v>
      </c>
      <c r="D15" s="22" t="s">
        <v>334</v>
      </c>
    </row>
    <row r="16" spans="1:4" ht="60">
      <c r="A16" s="23" t="s">
        <v>336</v>
      </c>
      <c r="B16" s="22">
        <v>0</v>
      </c>
      <c r="C16" s="24">
        <v>0</v>
      </c>
      <c r="D16" s="22" t="s">
        <v>332</v>
      </c>
    </row>
    <row r="17" spans="1:4">
      <c r="A17" s="23"/>
      <c r="B17" s="22">
        <v>1</v>
      </c>
      <c r="C17" s="24">
        <v>0</v>
      </c>
      <c r="D17" s="22" t="s">
        <v>332</v>
      </c>
    </row>
    <row r="18" spans="1:4">
      <c r="A18" s="23"/>
      <c r="B18" s="22">
        <v>2</v>
      </c>
      <c r="C18" s="24">
        <v>3</v>
      </c>
      <c r="D18" s="22" t="s">
        <v>337</v>
      </c>
    </row>
    <row r="19" spans="1:4">
      <c r="A19" s="23"/>
      <c r="B19" s="22">
        <v>3</v>
      </c>
      <c r="C19" s="24">
        <v>2</v>
      </c>
      <c r="D19" s="22" t="s">
        <v>338</v>
      </c>
    </row>
    <row r="20" spans="1:4">
      <c r="A20" s="23"/>
      <c r="B20" s="22">
        <v>4</v>
      </c>
      <c r="C20" s="24">
        <v>3</v>
      </c>
      <c r="D20" s="22" t="s">
        <v>337</v>
      </c>
    </row>
    <row r="21" spans="1:4">
      <c r="A21" s="23"/>
      <c r="B21" s="22">
        <v>5</v>
      </c>
      <c r="C21" s="24">
        <v>4</v>
      </c>
      <c r="D21" s="22" t="s">
        <v>339</v>
      </c>
    </row>
    <row r="22" spans="1:4" ht="30">
      <c r="A22" s="23" t="s">
        <v>340</v>
      </c>
      <c r="B22" s="22">
        <v>0</v>
      </c>
      <c r="C22" s="24">
        <v>2</v>
      </c>
      <c r="D22" s="22" t="s">
        <v>334</v>
      </c>
    </row>
    <row r="23" spans="1:4">
      <c r="A23" s="23"/>
      <c r="B23" s="22">
        <v>1</v>
      </c>
      <c r="C23" s="24">
        <v>4</v>
      </c>
      <c r="D23" s="22" t="s">
        <v>341</v>
      </c>
    </row>
    <row r="24" spans="1:4">
      <c r="A24" s="23"/>
      <c r="B24" s="22">
        <v>2</v>
      </c>
      <c r="C24" s="24">
        <v>2</v>
      </c>
      <c r="D24" s="22" t="s">
        <v>334</v>
      </c>
    </row>
    <row r="25" spans="1:4">
      <c r="A25" s="23"/>
      <c r="B25" s="22">
        <v>3</v>
      </c>
      <c r="C25" s="24">
        <v>1</v>
      </c>
      <c r="D25" s="22" t="s">
        <v>335</v>
      </c>
    </row>
    <row r="26" spans="1:4">
      <c r="A26" s="23"/>
      <c r="B26" s="22">
        <v>4</v>
      </c>
      <c r="C26" s="24">
        <v>0</v>
      </c>
      <c r="D26" s="22" t="s">
        <v>332</v>
      </c>
    </row>
    <row r="27" spans="1:4">
      <c r="A27" s="23"/>
      <c r="B27" s="22">
        <v>5</v>
      </c>
      <c r="C27" s="24">
        <v>1</v>
      </c>
      <c r="D27" s="22" t="s">
        <v>335</v>
      </c>
    </row>
    <row r="28" spans="1:4" ht="45">
      <c r="A28" s="23" t="s">
        <v>342</v>
      </c>
      <c r="B28" s="22">
        <v>0</v>
      </c>
      <c r="C28" s="24">
        <v>1</v>
      </c>
      <c r="D28" s="22" t="s">
        <v>335</v>
      </c>
    </row>
    <row r="29" spans="1:4">
      <c r="A29" s="23"/>
      <c r="B29" s="22">
        <v>1</v>
      </c>
      <c r="C29" s="24">
        <v>4</v>
      </c>
      <c r="D29" s="22" t="s">
        <v>341</v>
      </c>
    </row>
    <row r="30" spans="1:4">
      <c r="A30" s="23"/>
      <c r="B30" s="22">
        <v>2</v>
      </c>
      <c r="C30" s="24">
        <v>2</v>
      </c>
      <c r="D30" s="22" t="s">
        <v>334</v>
      </c>
    </row>
    <row r="31" spans="1:4">
      <c r="A31" s="23"/>
      <c r="B31" s="22">
        <v>3</v>
      </c>
      <c r="C31" s="24">
        <v>2</v>
      </c>
      <c r="D31" s="22" t="s">
        <v>334</v>
      </c>
    </row>
    <row r="32" spans="1:4">
      <c r="A32" s="23"/>
      <c r="B32" s="22">
        <v>4</v>
      </c>
      <c r="C32" s="24">
        <v>1</v>
      </c>
      <c r="D32" s="22" t="s">
        <v>335</v>
      </c>
    </row>
    <row r="33" spans="1:4">
      <c r="A33" s="23"/>
      <c r="B33" s="22">
        <v>5</v>
      </c>
      <c r="C33" s="24">
        <v>0</v>
      </c>
      <c r="D33" s="22" t="s">
        <v>332</v>
      </c>
    </row>
    <row r="36" spans="1:4">
      <c r="A36" s="309" t="s">
        <v>1</v>
      </c>
      <c r="B36" s="309"/>
      <c r="C36" s="309"/>
      <c r="D36" s="309"/>
    </row>
    <row r="37" spans="1:4">
      <c r="A37" s="22" t="s">
        <v>327</v>
      </c>
      <c r="B37" s="22" t="s">
        <v>328</v>
      </c>
      <c r="C37" s="24" t="s">
        <v>329</v>
      </c>
      <c r="D37" s="22" t="s">
        <v>330</v>
      </c>
    </row>
    <row r="38" spans="1:4" ht="30">
      <c r="A38" s="23" t="s">
        <v>331</v>
      </c>
      <c r="B38" s="22">
        <v>0</v>
      </c>
      <c r="C38" s="24">
        <v>1</v>
      </c>
      <c r="D38" s="22" t="s">
        <v>343</v>
      </c>
    </row>
    <row r="39" spans="1:4">
      <c r="A39" s="23"/>
      <c r="B39" s="22">
        <v>1</v>
      </c>
      <c r="C39" s="24">
        <v>2</v>
      </c>
      <c r="D39" s="22" t="s">
        <v>344</v>
      </c>
    </row>
    <row r="40" spans="1:4">
      <c r="A40" s="23"/>
      <c r="B40" s="22">
        <v>2</v>
      </c>
      <c r="C40" s="24">
        <v>1</v>
      </c>
      <c r="D40" s="22" t="s">
        <v>343</v>
      </c>
    </row>
    <row r="41" spans="1:4">
      <c r="A41" s="23"/>
      <c r="B41" s="22">
        <v>3</v>
      </c>
      <c r="C41" s="24">
        <v>3</v>
      </c>
      <c r="D41" s="22" t="s">
        <v>345</v>
      </c>
    </row>
    <row r="42" spans="1:4">
      <c r="A42" s="23"/>
      <c r="B42" s="22">
        <v>4</v>
      </c>
      <c r="C42" s="24">
        <v>1</v>
      </c>
      <c r="D42" s="22" t="s">
        <v>343</v>
      </c>
    </row>
    <row r="43" spans="1:4">
      <c r="A43" s="23"/>
      <c r="B43" s="22">
        <v>5</v>
      </c>
      <c r="C43" s="24">
        <v>3</v>
      </c>
      <c r="D43" s="22" t="s">
        <v>345</v>
      </c>
    </row>
    <row r="44" spans="1:4" ht="60">
      <c r="A44" s="23" t="s">
        <v>336</v>
      </c>
      <c r="B44" s="22">
        <v>0</v>
      </c>
      <c r="C44" s="24">
        <v>1</v>
      </c>
      <c r="D44" s="22" t="s">
        <v>343</v>
      </c>
    </row>
    <row r="45" spans="1:4">
      <c r="A45" s="23"/>
      <c r="B45" s="22">
        <v>1</v>
      </c>
      <c r="C45" s="24">
        <v>0</v>
      </c>
      <c r="D45" s="22" t="s">
        <v>332</v>
      </c>
    </row>
    <row r="46" spans="1:4">
      <c r="A46" s="23"/>
      <c r="B46" s="22">
        <v>2</v>
      </c>
      <c r="C46" s="24">
        <v>1</v>
      </c>
      <c r="D46" s="22" t="s">
        <v>343</v>
      </c>
    </row>
    <row r="47" spans="1:4">
      <c r="A47" s="23"/>
      <c r="B47" s="22">
        <v>3</v>
      </c>
      <c r="C47" s="24">
        <v>5</v>
      </c>
      <c r="D47" s="22" t="s">
        <v>346</v>
      </c>
    </row>
    <row r="48" spans="1:4">
      <c r="A48" s="23"/>
      <c r="B48" s="22">
        <v>4</v>
      </c>
      <c r="C48" s="24">
        <v>1</v>
      </c>
      <c r="D48" s="22" t="s">
        <v>343</v>
      </c>
    </row>
    <row r="49" spans="1:4">
      <c r="A49" s="23"/>
      <c r="B49" s="22">
        <v>5</v>
      </c>
      <c r="C49" s="24">
        <v>3</v>
      </c>
      <c r="D49" s="22" t="s">
        <v>345</v>
      </c>
    </row>
    <row r="50" spans="1:4" ht="30">
      <c r="A50" s="23" t="s">
        <v>340</v>
      </c>
      <c r="B50" s="22">
        <v>0</v>
      </c>
      <c r="C50" s="24">
        <v>2</v>
      </c>
      <c r="D50" s="22" t="s">
        <v>334</v>
      </c>
    </row>
    <row r="51" spans="1:4">
      <c r="A51" s="23"/>
      <c r="B51" s="22">
        <v>1</v>
      </c>
      <c r="C51" s="24">
        <v>4</v>
      </c>
      <c r="D51" s="22" t="s">
        <v>341</v>
      </c>
    </row>
    <row r="52" spans="1:4">
      <c r="A52" s="23"/>
      <c r="B52" s="22">
        <v>2</v>
      </c>
      <c r="C52" s="24">
        <v>2</v>
      </c>
      <c r="D52" s="22" t="s">
        <v>334</v>
      </c>
    </row>
    <row r="53" spans="1:4">
      <c r="A53" s="23"/>
      <c r="B53" s="22">
        <v>3</v>
      </c>
      <c r="C53" s="24">
        <v>1</v>
      </c>
      <c r="D53" s="22" t="s">
        <v>335</v>
      </c>
    </row>
    <row r="54" spans="1:4">
      <c r="A54" s="23"/>
      <c r="B54" s="22">
        <v>4</v>
      </c>
      <c r="C54" s="24">
        <v>0</v>
      </c>
      <c r="D54" s="22" t="s">
        <v>332</v>
      </c>
    </row>
    <row r="55" spans="1:4">
      <c r="A55" s="23"/>
      <c r="B55" s="22">
        <v>5</v>
      </c>
      <c r="C55" s="24">
        <v>1</v>
      </c>
      <c r="D55" s="22" t="s">
        <v>335</v>
      </c>
    </row>
    <row r="56" spans="1:4" ht="45">
      <c r="A56" s="23" t="s">
        <v>342</v>
      </c>
      <c r="B56" s="22">
        <v>0</v>
      </c>
      <c r="C56" s="24">
        <v>2</v>
      </c>
      <c r="D56" s="22" t="s">
        <v>334</v>
      </c>
    </row>
    <row r="57" spans="1:4">
      <c r="A57" s="23"/>
      <c r="B57" s="22">
        <v>1</v>
      </c>
      <c r="C57" s="24">
        <v>4</v>
      </c>
      <c r="D57" s="22" t="s">
        <v>341</v>
      </c>
    </row>
    <row r="58" spans="1:4">
      <c r="A58" s="23"/>
      <c r="B58" s="22">
        <v>2</v>
      </c>
      <c r="C58" s="24">
        <v>2</v>
      </c>
      <c r="D58" s="22" t="s">
        <v>334</v>
      </c>
    </row>
    <row r="59" spans="1:4">
      <c r="A59" s="23"/>
      <c r="B59" s="22">
        <v>3</v>
      </c>
      <c r="C59" s="24">
        <v>1</v>
      </c>
      <c r="D59" s="22" t="s">
        <v>335</v>
      </c>
    </row>
    <row r="60" spans="1:4">
      <c r="A60" s="23"/>
      <c r="B60" s="22">
        <v>4</v>
      </c>
      <c r="C60" s="24">
        <v>0</v>
      </c>
      <c r="D60" s="22" t="s">
        <v>332</v>
      </c>
    </row>
    <row r="61" spans="1:4">
      <c r="A61" s="23"/>
      <c r="B61" s="22">
        <v>5</v>
      </c>
      <c r="C61" s="24">
        <v>1</v>
      </c>
      <c r="D61" s="22" t="s">
        <v>335</v>
      </c>
    </row>
    <row r="64" spans="1:4">
      <c r="A64" s="309" t="s">
        <v>2</v>
      </c>
      <c r="B64" s="309"/>
      <c r="C64" s="309"/>
      <c r="D64" s="309"/>
    </row>
    <row r="65" spans="1:4">
      <c r="A65" s="22" t="s">
        <v>327</v>
      </c>
      <c r="B65" s="22" t="s">
        <v>328</v>
      </c>
      <c r="C65" s="24" t="s">
        <v>329</v>
      </c>
      <c r="D65" s="22" t="s">
        <v>330</v>
      </c>
    </row>
    <row r="66" spans="1:4" ht="30">
      <c r="A66" s="23" t="s">
        <v>331</v>
      </c>
      <c r="B66" s="22">
        <v>0</v>
      </c>
      <c r="C66" s="24">
        <v>0</v>
      </c>
      <c r="D66" s="22" t="s">
        <v>332</v>
      </c>
    </row>
    <row r="67" spans="1:4">
      <c r="A67" s="23"/>
      <c r="B67" s="22">
        <v>1</v>
      </c>
      <c r="C67" s="24">
        <v>1</v>
      </c>
      <c r="D67" s="22" t="s">
        <v>335</v>
      </c>
    </row>
    <row r="68" spans="1:4">
      <c r="A68" s="23"/>
      <c r="B68" s="22">
        <v>2</v>
      </c>
      <c r="C68" s="24">
        <v>3</v>
      </c>
      <c r="D68" s="22" t="s">
        <v>333</v>
      </c>
    </row>
    <row r="69" spans="1:4">
      <c r="A69" s="23"/>
      <c r="B69" s="22">
        <v>3</v>
      </c>
      <c r="C69" s="24">
        <v>1</v>
      </c>
      <c r="D69" s="22" t="s">
        <v>335</v>
      </c>
    </row>
    <row r="70" spans="1:4">
      <c r="A70" s="23"/>
      <c r="B70" s="22">
        <v>4</v>
      </c>
      <c r="C70" s="24">
        <v>4</v>
      </c>
      <c r="D70" s="22" t="s">
        <v>341</v>
      </c>
    </row>
    <row r="71" spans="1:4">
      <c r="A71" s="23"/>
      <c r="B71" s="22">
        <v>5</v>
      </c>
      <c r="C71" s="24">
        <v>1</v>
      </c>
      <c r="D71" s="22" t="s">
        <v>335</v>
      </c>
    </row>
    <row r="72" spans="1:4" ht="60">
      <c r="A72" s="23" t="s">
        <v>336</v>
      </c>
      <c r="B72" s="22">
        <v>0</v>
      </c>
      <c r="C72" s="24">
        <v>0</v>
      </c>
      <c r="D72" s="22" t="s">
        <v>332</v>
      </c>
    </row>
    <row r="73" spans="1:4">
      <c r="A73" s="23"/>
      <c r="B73" s="22">
        <v>1</v>
      </c>
      <c r="C73" s="24">
        <v>0</v>
      </c>
      <c r="D73" s="22" t="s">
        <v>332</v>
      </c>
    </row>
    <row r="74" spans="1:4">
      <c r="A74" s="23"/>
      <c r="B74" s="22">
        <v>2</v>
      </c>
      <c r="C74" s="24">
        <v>2</v>
      </c>
      <c r="D74" s="22" t="s">
        <v>344</v>
      </c>
    </row>
    <row r="75" spans="1:4">
      <c r="A75" s="23"/>
      <c r="B75" s="22">
        <v>3</v>
      </c>
      <c r="C75" s="24">
        <v>2</v>
      </c>
      <c r="D75" s="22" t="s">
        <v>344</v>
      </c>
    </row>
    <row r="76" spans="1:4">
      <c r="A76" s="23"/>
      <c r="B76" s="22">
        <v>4</v>
      </c>
      <c r="C76" s="24">
        <v>4</v>
      </c>
      <c r="D76" s="22" t="s">
        <v>347</v>
      </c>
    </row>
    <row r="77" spans="1:4">
      <c r="A77" s="23"/>
      <c r="B77" s="22">
        <v>5</v>
      </c>
      <c r="C77" s="24">
        <v>3</v>
      </c>
      <c r="D77" s="22" t="s">
        <v>345</v>
      </c>
    </row>
    <row r="78" spans="1:4" ht="30">
      <c r="A78" s="23" t="s">
        <v>340</v>
      </c>
      <c r="B78" s="22">
        <v>0</v>
      </c>
      <c r="C78" s="24">
        <v>0</v>
      </c>
      <c r="D78" s="22" t="s">
        <v>332</v>
      </c>
    </row>
    <row r="79" spans="1:4">
      <c r="A79" s="23"/>
      <c r="B79" s="22">
        <v>1</v>
      </c>
      <c r="C79" s="24">
        <v>4</v>
      </c>
      <c r="D79" s="22" t="s">
        <v>347</v>
      </c>
    </row>
    <row r="80" spans="1:4">
      <c r="A80" s="23"/>
      <c r="B80" s="22">
        <v>2</v>
      </c>
      <c r="C80" s="24">
        <v>2</v>
      </c>
      <c r="D80" s="22" t="s">
        <v>344</v>
      </c>
    </row>
    <row r="81" spans="1:4">
      <c r="A81" s="23"/>
      <c r="B81" s="22">
        <v>3</v>
      </c>
      <c r="C81" s="24">
        <v>3</v>
      </c>
      <c r="D81" s="22" t="s">
        <v>345</v>
      </c>
    </row>
    <row r="82" spans="1:4">
      <c r="A82" s="23"/>
      <c r="B82" s="22">
        <v>4</v>
      </c>
      <c r="C82" s="24">
        <v>1</v>
      </c>
      <c r="D82" s="22" t="s">
        <v>343</v>
      </c>
    </row>
    <row r="83" spans="1:4">
      <c r="A83" s="23"/>
      <c r="B83" s="22">
        <v>5</v>
      </c>
      <c r="C83" s="24">
        <v>1</v>
      </c>
      <c r="D83" s="22" t="s">
        <v>343</v>
      </c>
    </row>
    <row r="84" spans="1:4" ht="45">
      <c r="A84" s="23" t="s">
        <v>342</v>
      </c>
      <c r="B84" s="22">
        <v>0</v>
      </c>
      <c r="C84" s="24">
        <v>0</v>
      </c>
      <c r="D84" s="22" t="s">
        <v>332</v>
      </c>
    </row>
    <row r="85" spans="1:4">
      <c r="A85" s="23"/>
      <c r="B85" s="22">
        <v>1</v>
      </c>
      <c r="C85" s="24">
        <v>4</v>
      </c>
      <c r="D85" s="22" t="s">
        <v>341</v>
      </c>
    </row>
    <row r="86" spans="1:4">
      <c r="A86" s="23"/>
      <c r="B86" s="22">
        <v>2</v>
      </c>
      <c r="C86" s="24">
        <v>1</v>
      </c>
      <c r="D86" s="22" t="s">
        <v>335</v>
      </c>
    </row>
    <row r="87" spans="1:4">
      <c r="A87" s="23"/>
      <c r="B87" s="22">
        <v>3</v>
      </c>
      <c r="C87" s="24">
        <v>3</v>
      </c>
      <c r="D87" s="22" t="s">
        <v>333</v>
      </c>
    </row>
    <row r="88" spans="1:4">
      <c r="A88" s="23"/>
      <c r="B88" s="22">
        <v>4</v>
      </c>
      <c r="C88" s="24">
        <v>1</v>
      </c>
      <c r="D88" s="22" t="s">
        <v>335</v>
      </c>
    </row>
    <row r="89" spans="1:4">
      <c r="A89" s="23"/>
      <c r="B89" s="22">
        <v>5</v>
      </c>
      <c r="C89" s="24">
        <v>1</v>
      </c>
      <c r="D89" s="22" t="s">
        <v>335</v>
      </c>
    </row>
    <row r="90" spans="1:4">
      <c r="A90" s="23"/>
    </row>
    <row r="92" spans="1:4">
      <c r="A92" s="309" t="s">
        <v>3</v>
      </c>
      <c r="B92" s="309"/>
      <c r="C92" s="309"/>
      <c r="D92" s="309"/>
    </row>
    <row r="93" spans="1:4">
      <c r="A93" s="22" t="s">
        <v>327</v>
      </c>
      <c r="B93" s="22" t="s">
        <v>328</v>
      </c>
      <c r="C93" s="24" t="s">
        <v>329</v>
      </c>
      <c r="D93" s="22" t="s">
        <v>330</v>
      </c>
    </row>
    <row r="94" spans="1:4" ht="30">
      <c r="A94" s="23" t="s">
        <v>331</v>
      </c>
      <c r="B94" s="22">
        <v>0</v>
      </c>
      <c r="C94" s="24">
        <v>0</v>
      </c>
      <c r="D94" s="22" t="s">
        <v>332</v>
      </c>
    </row>
    <row r="95" spans="1:4">
      <c r="A95" s="23"/>
      <c r="B95" s="22">
        <v>1</v>
      </c>
      <c r="C95" s="24">
        <v>2</v>
      </c>
      <c r="D95" s="22" t="s">
        <v>338</v>
      </c>
    </row>
    <row r="96" spans="1:4">
      <c r="A96" s="23"/>
      <c r="B96" s="22">
        <v>2</v>
      </c>
      <c r="C96" s="24">
        <v>3</v>
      </c>
      <c r="D96" s="22" t="s">
        <v>337</v>
      </c>
    </row>
    <row r="97" spans="1:4">
      <c r="A97" s="23"/>
      <c r="B97" s="22">
        <v>3</v>
      </c>
      <c r="C97" s="24">
        <v>1</v>
      </c>
      <c r="D97" s="22" t="s">
        <v>348</v>
      </c>
    </row>
    <row r="98" spans="1:4">
      <c r="A98" s="23"/>
      <c r="B98" s="22">
        <v>4</v>
      </c>
      <c r="C98" s="24">
        <v>4</v>
      </c>
      <c r="D98" s="22" t="s">
        <v>339</v>
      </c>
    </row>
    <row r="99" spans="1:4">
      <c r="A99" s="23"/>
      <c r="B99" s="22">
        <v>5</v>
      </c>
      <c r="C99" s="24">
        <v>2</v>
      </c>
      <c r="D99" s="22" t="s">
        <v>338</v>
      </c>
    </row>
    <row r="100" spans="1:4" ht="60">
      <c r="A100" s="23" t="s">
        <v>336</v>
      </c>
      <c r="B100" s="22">
        <v>0</v>
      </c>
      <c r="C100" s="24">
        <v>0</v>
      </c>
      <c r="D100" s="22" t="s">
        <v>332</v>
      </c>
    </row>
    <row r="101" spans="1:4">
      <c r="A101" s="23"/>
      <c r="B101" s="22">
        <v>1</v>
      </c>
      <c r="C101" s="24">
        <v>1</v>
      </c>
      <c r="D101" s="22" t="s">
        <v>335</v>
      </c>
    </row>
    <row r="102" spans="1:4">
      <c r="A102" s="23"/>
      <c r="B102" s="22">
        <v>2</v>
      </c>
      <c r="C102" s="24">
        <v>1</v>
      </c>
      <c r="D102" s="22" t="s">
        <v>335</v>
      </c>
    </row>
    <row r="103" spans="1:4">
      <c r="A103" s="23"/>
      <c r="B103" s="22">
        <v>3</v>
      </c>
      <c r="C103" s="24">
        <v>1</v>
      </c>
      <c r="D103" s="22" t="s">
        <v>335</v>
      </c>
    </row>
    <row r="104" spans="1:4">
      <c r="A104" s="23"/>
      <c r="B104" s="22">
        <v>4</v>
      </c>
      <c r="C104" s="24">
        <v>3</v>
      </c>
      <c r="D104" s="22" t="s">
        <v>333</v>
      </c>
    </row>
    <row r="105" spans="1:4">
      <c r="A105" s="23"/>
      <c r="B105" s="22">
        <v>5</v>
      </c>
      <c r="C105" s="24">
        <v>4</v>
      </c>
      <c r="D105" s="22" t="s">
        <v>341</v>
      </c>
    </row>
    <row r="106" spans="1:4" ht="30">
      <c r="A106" s="23" t="s">
        <v>340</v>
      </c>
      <c r="B106" s="22">
        <v>0</v>
      </c>
      <c r="C106" s="24">
        <v>1</v>
      </c>
      <c r="D106" s="22" t="s">
        <v>335</v>
      </c>
    </row>
    <row r="107" spans="1:4">
      <c r="A107" s="23"/>
      <c r="B107" s="22">
        <v>1</v>
      </c>
      <c r="C107" s="24">
        <v>2</v>
      </c>
      <c r="D107" s="22" t="s">
        <v>334</v>
      </c>
    </row>
    <row r="108" spans="1:4">
      <c r="A108" s="23"/>
      <c r="B108" s="22">
        <v>2</v>
      </c>
      <c r="C108" s="24">
        <v>5</v>
      </c>
      <c r="D108" s="22" t="s">
        <v>349</v>
      </c>
    </row>
    <row r="109" spans="1:4">
      <c r="A109" s="23"/>
      <c r="B109" s="22">
        <v>3</v>
      </c>
      <c r="C109" s="24">
        <v>1</v>
      </c>
      <c r="D109" s="22" t="s">
        <v>335</v>
      </c>
    </row>
    <row r="110" spans="1:4">
      <c r="A110" s="23"/>
      <c r="B110" s="22">
        <v>4</v>
      </c>
      <c r="C110" s="24">
        <v>0</v>
      </c>
      <c r="D110" s="22" t="s">
        <v>332</v>
      </c>
    </row>
    <row r="111" spans="1:4">
      <c r="A111" s="23"/>
      <c r="B111" s="22">
        <v>5</v>
      </c>
      <c r="C111" s="24">
        <v>1</v>
      </c>
      <c r="D111" s="22" t="s">
        <v>335</v>
      </c>
    </row>
    <row r="112" spans="1:4" ht="45">
      <c r="A112" s="23" t="s">
        <v>342</v>
      </c>
      <c r="B112" s="22">
        <v>0</v>
      </c>
      <c r="C112" s="24">
        <v>2</v>
      </c>
      <c r="D112" s="22" t="s">
        <v>334</v>
      </c>
    </row>
    <row r="113" spans="1:4">
      <c r="A113" s="23"/>
      <c r="B113" s="22">
        <v>1</v>
      </c>
      <c r="C113" s="24">
        <v>0</v>
      </c>
      <c r="D113" s="22" t="s">
        <v>332</v>
      </c>
    </row>
    <row r="114" spans="1:4">
      <c r="B114" s="22">
        <v>2</v>
      </c>
      <c r="C114" s="24">
        <v>4</v>
      </c>
      <c r="D114" s="22" t="s">
        <v>341</v>
      </c>
    </row>
    <row r="115" spans="1:4">
      <c r="B115" s="22">
        <v>3</v>
      </c>
      <c r="C115" s="24">
        <v>2</v>
      </c>
      <c r="D115" s="22" t="s">
        <v>334</v>
      </c>
    </row>
    <row r="116" spans="1:4">
      <c r="B116" s="22">
        <v>4</v>
      </c>
      <c r="C116" s="24">
        <v>1</v>
      </c>
      <c r="D116" s="22" t="s">
        <v>335</v>
      </c>
    </row>
    <row r="117" spans="1:4">
      <c r="B117" s="22">
        <v>5</v>
      </c>
      <c r="C117" s="24">
        <v>1</v>
      </c>
      <c r="D117" s="22" t="s">
        <v>335</v>
      </c>
    </row>
    <row r="120" spans="1:4">
      <c r="A120" s="309" t="s">
        <v>4</v>
      </c>
      <c r="B120" s="309"/>
      <c r="C120" s="309"/>
      <c r="D120" s="309"/>
    </row>
    <row r="121" spans="1:4">
      <c r="A121" s="22" t="s">
        <v>327</v>
      </c>
      <c r="B121" s="22" t="s">
        <v>328</v>
      </c>
      <c r="C121" s="24" t="s">
        <v>329</v>
      </c>
      <c r="D121" s="22" t="s">
        <v>330</v>
      </c>
    </row>
    <row r="122" spans="1:4" ht="30">
      <c r="A122" s="23" t="s">
        <v>331</v>
      </c>
      <c r="B122" s="22">
        <v>0</v>
      </c>
      <c r="C122" s="24">
        <v>1</v>
      </c>
      <c r="D122" s="22" t="s">
        <v>335</v>
      </c>
    </row>
    <row r="123" spans="1:4">
      <c r="A123" s="23"/>
      <c r="B123" s="22">
        <v>1</v>
      </c>
      <c r="C123" s="24">
        <v>3</v>
      </c>
      <c r="D123" s="22" t="s">
        <v>333</v>
      </c>
    </row>
    <row r="124" spans="1:4">
      <c r="A124" s="23"/>
      <c r="B124" s="22">
        <v>2</v>
      </c>
      <c r="C124" s="24">
        <v>2</v>
      </c>
      <c r="D124" s="22" t="s">
        <v>334</v>
      </c>
    </row>
    <row r="125" spans="1:4">
      <c r="A125" s="23"/>
      <c r="B125" s="22">
        <v>3</v>
      </c>
      <c r="C125" s="24">
        <v>1</v>
      </c>
      <c r="D125" s="22" t="s">
        <v>335</v>
      </c>
    </row>
    <row r="126" spans="1:4">
      <c r="A126" s="23"/>
      <c r="B126" s="22">
        <v>4</v>
      </c>
      <c r="C126" s="24">
        <v>0</v>
      </c>
      <c r="D126" s="22" t="s">
        <v>332</v>
      </c>
    </row>
    <row r="127" spans="1:4">
      <c r="A127" s="23"/>
      <c r="B127" s="22">
        <v>5</v>
      </c>
      <c r="C127" s="24">
        <v>3</v>
      </c>
      <c r="D127" s="22" t="s">
        <v>333</v>
      </c>
    </row>
    <row r="128" spans="1:4" ht="60">
      <c r="A128" s="23" t="s">
        <v>336</v>
      </c>
      <c r="B128" s="22">
        <v>0</v>
      </c>
      <c r="C128" s="24">
        <v>1</v>
      </c>
      <c r="D128" s="22" t="s">
        <v>348</v>
      </c>
    </row>
    <row r="129" spans="1:4">
      <c r="A129" s="23"/>
      <c r="B129" s="22">
        <v>1</v>
      </c>
      <c r="C129" s="24">
        <v>1</v>
      </c>
      <c r="D129" s="22" t="s">
        <v>348</v>
      </c>
    </row>
    <row r="130" spans="1:4">
      <c r="A130" s="23"/>
      <c r="B130" s="22">
        <v>2</v>
      </c>
      <c r="C130" s="24">
        <v>3</v>
      </c>
      <c r="D130" s="22" t="s">
        <v>337</v>
      </c>
    </row>
    <row r="131" spans="1:4">
      <c r="A131" s="23"/>
      <c r="B131" s="22">
        <v>3</v>
      </c>
      <c r="C131" s="24">
        <v>2</v>
      </c>
      <c r="D131" s="22" t="s">
        <v>338</v>
      </c>
    </row>
    <row r="132" spans="1:4">
      <c r="A132" s="23"/>
      <c r="B132" s="22">
        <v>4</v>
      </c>
      <c r="C132" s="24">
        <v>1</v>
      </c>
      <c r="D132" s="22" t="s">
        <v>348</v>
      </c>
    </row>
    <row r="133" spans="1:4">
      <c r="A133" s="23"/>
      <c r="B133" s="22">
        <v>5</v>
      </c>
      <c r="C133" s="24">
        <v>4</v>
      </c>
      <c r="D133" s="22" t="s">
        <v>339</v>
      </c>
    </row>
    <row r="134" spans="1:4" ht="30">
      <c r="A134" s="23" t="s">
        <v>340</v>
      </c>
      <c r="B134" s="22">
        <v>0</v>
      </c>
      <c r="C134" s="24">
        <v>3</v>
      </c>
      <c r="D134" s="22" t="s">
        <v>333</v>
      </c>
    </row>
    <row r="135" spans="1:4">
      <c r="A135" s="23"/>
      <c r="B135" s="22">
        <v>1</v>
      </c>
      <c r="C135" s="24">
        <v>1</v>
      </c>
      <c r="D135" s="22" t="s">
        <v>335</v>
      </c>
    </row>
    <row r="136" spans="1:4">
      <c r="A136" s="23"/>
      <c r="B136" s="22">
        <v>2</v>
      </c>
      <c r="C136" s="24">
        <v>2</v>
      </c>
      <c r="D136" s="22" t="s">
        <v>334</v>
      </c>
    </row>
    <row r="137" spans="1:4">
      <c r="A137" s="23"/>
      <c r="B137" s="22">
        <v>3</v>
      </c>
      <c r="C137" s="24">
        <v>3</v>
      </c>
      <c r="D137" s="22" t="s">
        <v>333</v>
      </c>
    </row>
    <row r="138" spans="1:4">
      <c r="A138" s="23"/>
      <c r="B138" s="22">
        <v>4</v>
      </c>
      <c r="C138" s="24">
        <v>0</v>
      </c>
      <c r="D138" s="22" t="s">
        <v>332</v>
      </c>
    </row>
    <row r="139" spans="1:4">
      <c r="A139" s="23"/>
      <c r="B139" s="22">
        <v>5</v>
      </c>
      <c r="C139" s="24">
        <v>1</v>
      </c>
      <c r="D139" s="22" t="s">
        <v>335</v>
      </c>
    </row>
    <row r="140" spans="1:4" ht="45">
      <c r="A140" s="23" t="s">
        <v>342</v>
      </c>
      <c r="B140" s="22">
        <v>0</v>
      </c>
      <c r="C140" s="24">
        <v>3</v>
      </c>
      <c r="D140" s="22" t="s">
        <v>333</v>
      </c>
    </row>
    <row r="141" spans="1:4">
      <c r="A141" s="23"/>
      <c r="B141" s="22">
        <v>1</v>
      </c>
      <c r="C141" s="24">
        <v>0</v>
      </c>
      <c r="D141" s="22" t="s">
        <v>332</v>
      </c>
    </row>
    <row r="142" spans="1:4">
      <c r="A142" s="23"/>
      <c r="B142" s="22">
        <v>2</v>
      </c>
      <c r="C142" s="24">
        <v>3</v>
      </c>
      <c r="D142" s="22" t="s">
        <v>333</v>
      </c>
    </row>
    <row r="143" spans="1:4">
      <c r="A143" s="23"/>
      <c r="B143" s="22">
        <v>3</v>
      </c>
      <c r="C143" s="24">
        <v>3</v>
      </c>
      <c r="D143" s="22" t="s">
        <v>333</v>
      </c>
    </row>
    <row r="144" spans="1:4">
      <c r="A144" s="23"/>
      <c r="B144" s="22">
        <v>4</v>
      </c>
      <c r="C144" s="24">
        <v>1</v>
      </c>
      <c r="D144" s="22" t="s">
        <v>335</v>
      </c>
    </row>
    <row r="145" spans="1:4">
      <c r="A145" s="23"/>
      <c r="B145" s="22">
        <v>5</v>
      </c>
      <c r="C145" s="24">
        <v>0</v>
      </c>
      <c r="D145" s="22" t="s">
        <v>332</v>
      </c>
    </row>
    <row r="148" spans="1:4">
      <c r="A148" s="309" t="s">
        <v>5</v>
      </c>
      <c r="B148" s="309"/>
      <c r="C148" s="309"/>
      <c r="D148" s="309"/>
    </row>
    <row r="149" spans="1:4">
      <c r="A149" s="22" t="s">
        <v>327</v>
      </c>
      <c r="B149" s="22" t="s">
        <v>328</v>
      </c>
      <c r="C149" s="24" t="s">
        <v>329</v>
      </c>
      <c r="D149" s="22" t="s">
        <v>330</v>
      </c>
    </row>
    <row r="150" spans="1:4">
      <c r="A150" s="22" t="s">
        <v>331</v>
      </c>
      <c r="B150" s="22">
        <v>0</v>
      </c>
      <c r="C150" s="24">
        <v>0</v>
      </c>
      <c r="D150" s="22" t="s">
        <v>332</v>
      </c>
    </row>
    <row r="151" spans="1:4">
      <c r="B151" s="22">
        <v>1</v>
      </c>
      <c r="C151" s="24">
        <v>2</v>
      </c>
      <c r="D151" s="22" t="s">
        <v>344</v>
      </c>
    </row>
    <row r="152" spans="1:4">
      <c r="B152" s="22">
        <v>2</v>
      </c>
      <c r="C152" s="24">
        <v>4</v>
      </c>
      <c r="D152" s="22" t="s">
        <v>347</v>
      </c>
    </row>
    <row r="153" spans="1:4">
      <c r="B153" s="22">
        <v>3</v>
      </c>
      <c r="C153" s="24">
        <v>1</v>
      </c>
      <c r="D153" s="22" t="s">
        <v>343</v>
      </c>
    </row>
    <row r="154" spans="1:4">
      <c r="B154" s="22">
        <v>4</v>
      </c>
      <c r="C154" s="24">
        <v>3</v>
      </c>
      <c r="D154" s="22" t="s">
        <v>345</v>
      </c>
    </row>
    <row r="155" spans="1:4">
      <c r="B155" s="22">
        <v>5</v>
      </c>
      <c r="C155" s="24">
        <v>1</v>
      </c>
      <c r="D155" s="22" t="s">
        <v>343</v>
      </c>
    </row>
    <row r="156" spans="1:4">
      <c r="A156" s="22" t="s">
        <v>336</v>
      </c>
      <c r="B156" s="22">
        <v>0</v>
      </c>
      <c r="C156" s="24">
        <v>0</v>
      </c>
      <c r="D156" s="22" t="s">
        <v>332</v>
      </c>
    </row>
    <row r="157" spans="1:4">
      <c r="B157" s="22">
        <v>1</v>
      </c>
      <c r="C157" s="24">
        <v>2</v>
      </c>
      <c r="D157" s="22" t="s">
        <v>344</v>
      </c>
    </row>
    <row r="158" spans="1:4">
      <c r="B158" s="22">
        <v>2</v>
      </c>
      <c r="C158" s="24">
        <v>2</v>
      </c>
      <c r="D158" s="22" t="s">
        <v>344</v>
      </c>
    </row>
    <row r="159" spans="1:4">
      <c r="B159" s="22">
        <v>3</v>
      </c>
      <c r="C159" s="24">
        <v>3</v>
      </c>
      <c r="D159" s="22" t="s">
        <v>345</v>
      </c>
    </row>
    <row r="160" spans="1:4">
      <c r="B160" s="22">
        <v>4</v>
      </c>
      <c r="C160" s="24">
        <v>3</v>
      </c>
      <c r="D160" s="22" t="s">
        <v>345</v>
      </c>
    </row>
    <row r="161" spans="1:4">
      <c r="B161" s="22">
        <v>5</v>
      </c>
      <c r="C161" s="24">
        <v>1</v>
      </c>
      <c r="D161" s="22" t="s">
        <v>343</v>
      </c>
    </row>
    <row r="162" spans="1:4">
      <c r="A162" s="22" t="s">
        <v>340</v>
      </c>
      <c r="B162" s="22">
        <v>0</v>
      </c>
      <c r="C162" s="24">
        <v>3</v>
      </c>
      <c r="D162" s="22" t="s">
        <v>333</v>
      </c>
    </row>
    <row r="163" spans="1:4">
      <c r="B163" s="22">
        <v>1</v>
      </c>
      <c r="C163" s="24">
        <v>2</v>
      </c>
      <c r="D163" s="22" t="s">
        <v>334</v>
      </c>
    </row>
    <row r="164" spans="1:4">
      <c r="B164" s="22">
        <v>2</v>
      </c>
      <c r="C164" s="24">
        <v>3</v>
      </c>
      <c r="D164" s="22" t="s">
        <v>333</v>
      </c>
    </row>
    <row r="165" spans="1:4">
      <c r="B165" s="22">
        <v>3</v>
      </c>
      <c r="C165" s="24">
        <v>1</v>
      </c>
      <c r="D165" s="22" t="s">
        <v>335</v>
      </c>
    </row>
    <row r="166" spans="1:4">
      <c r="B166" s="22">
        <v>4</v>
      </c>
      <c r="C166" s="24">
        <v>1</v>
      </c>
      <c r="D166" s="22" t="s">
        <v>335</v>
      </c>
    </row>
    <row r="167" spans="1:4">
      <c r="B167" s="22">
        <v>5</v>
      </c>
      <c r="C167" s="24">
        <v>0</v>
      </c>
      <c r="D167" s="22" t="s">
        <v>332</v>
      </c>
    </row>
    <row r="168" spans="1:4">
      <c r="A168" s="22" t="s">
        <v>342</v>
      </c>
      <c r="B168" s="22">
        <v>0</v>
      </c>
      <c r="C168" s="24">
        <v>3</v>
      </c>
      <c r="D168" s="22" t="s">
        <v>333</v>
      </c>
    </row>
    <row r="169" spans="1:4">
      <c r="B169" s="22">
        <v>1</v>
      </c>
      <c r="C169" s="24">
        <v>1</v>
      </c>
      <c r="D169" s="22" t="s">
        <v>335</v>
      </c>
    </row>
    <row r="170" spans="1:4">
      <c r="B170" s="22">
        <v>2</v>
      </c>
      <c r="C170" s="24">
        <v>3</v>
      </c>
      <c r="D170" s="22" t="s">
        <v>333</v>
      </c>
    </row>
    <row r="171" spans="1:4">
      <c r="B171" s="22">
        <v>3</v>
      </c>
      <c r="C171" s="24">
        <v>2</v>
      </c>
      <c r="D171" s="22" t="s">
        <v>334</v>
      </c>
    </row>
    <row r="172" spans="1:4">
      <c r="B172" s="22">
        <v>4</v>
      </c>
      <c r="C172" s="24">
        <v>1</v>
      </c>
      <c r="D172" s="22" t="s">
        <v>335</v>
      </c>
    </row>
    <row r="173" spans="1:4">
      <c r="B173" s="22">
        <v>5</v>
      </c>
      <c r="C173" s="24">
        <v>0</v>
      </c>
      <c r="D173" s="22" t="s">
        <v>332</v>
      </c>
    </row>
    <row r="176" spans="1:4">
      <c r="A176" s="309" t="s">
        <v>6</v>
      </c>
      <c r="B176" s="309"/>
      <c r="C176" s="309"/>
      <c r="D176" s="309"/>
    </row>
    <row r="177" spans="1:4">
      <c r="A177" s="22" t="s">
        <v>327</v>
      </c>
      <c r="B177" s="22" t="s">
        <v>328</v>
      </c>
      <c r="C177" s="24" t="s">
        <v>329</v>
      </c>
      <c r="D177" s="22" t="s">
        <v>330</v>
      </c>
    </row>
    <row r="178" spans="1:4" ht="30">
      <c r="A178" s="23" t="s">
        <v>331</v>
      </c>
      <c r="B178" s="22">
        <v>0</v>
      </c>
      <c r="C178" s="24">
        <v>0</v>
      </c>
      <c r="D178" s="22" t="s">
        <v>332</v>
      </c>
    </row>
    <row r="179" spans="1:4">
      <c r="A179" s="23"/>
      <c r="B179" s="22">
        <v>1</v>
      </c>
      <c r="C179" s="24">
        <v>1</v>
      </c>
      <c r="D179" s="22" t="s">
        <v>343</v>
      </c>
    </row>
    <row r="180" spans="1:4">
      <c r="A180" s="23"/>
      <c r="B180" s="22">
        <v>2</v>
      </c>
      <c r="C180" s="24">
        <v>1</v>
      </c>
      <c r="D180" s="22" t="s">
        <v>343</v>
      </c>
    </row>
    <row r="181" spans="1:4">
      <c r="A181" s="23"/>
      <c r="B181" s="22">
        <v>3</v>
      </c>
      <c r="C181" s="24">
        <v>0</v>
      </c>
      <c r="D181" s="22" t="s">
        <v>332</v>
      </c>
    </row>
    <row r="182" spans="1:4">
      <c r="A182" s="23"/>
      <c r="B182" s="22">
        <v>4</v>
      </c>
      <c r="C182" s="24">
        <v>5</v>
      </c>
      <c r="D182" s="22" t="s">
        <v>346</v>
      </c>
    </row>
    <row r="183" spans="1:4">
      <c r="A183" s="23"/>
      <c r="B183" s="22">
        <v>5</v>
      </c>
      <c r="C183" s="24">
        <v>4</v>
      </c>
      <c r="D183" s="22" t="s">
        <v>347</v>
      </c>
    </row>
    <row r="184" spans="1:4" ht="60">
      <c r="A184" s="23" t="s">
        <v>336</v>
      </c>
      <c r="B184" s="22">
        <v>0</v>
      </c>
      <c r="C184" s="24">
        <v>0</v>
      </c>
      <c r="D184" s="22" t="s">
        <v>332</v>
      </c>
    </row>
    <row r="185" spans="1:4">
      <c r="A185" s="23"/>
      <c r="B185" s="22">
        <v>1</v>
      </c>
      <c r="C185" s="24">
        <v>1</v>
      </c>
      <c r="D185" s="22" t="s">
        <v>335</v>
      </c>
    </row>
    <row r="186" spans="1:4">
      <c r="A186" s="23"/>
      <c r="B186" s="22">
        <v>2</v>
      </c>
      <c r="C186" s="24">
        <v>1</v>
      </c>
      <c r="D186" s="22" t="s">
        <v>335</v>
      </c>
    </row>
    <row r="187" spans="1:4">
      <c r="A187" s="23"/>
      <c r="B187" s="22">
        <v>3</v>
      </c>
      <c r="C187" s="24">
        <v>1</v>
      </c>
      <c r="D187" s="22" t="s">
        <v>335</v>
      </c>
    </row>
    <row r="188" spans="1:4">
      <c r="A188" s="23"/>
      <c r="B188" s="22">
        <v>4</v>
      </c>
      <c r="C188" s="24">
        <v>0</v>
      </c>
      <c r="D188" s="22" t="s">
        <v>332</v>
      </c>
    </row>
    <row r="189" spans="1:4">
      <c r="A189" s="23"/>
      <c r="B189" s="22">
        <v>5</v>
      </c>
      <c r="C189" s="24">
        <v>7</v>
      </c>
      <c r="D189" s="22" t="s">
        <v>350</v>
      </c>
    </row>
    <row r="190" spans="1:4" ht="30">
      <c r="A190" s="23" t="s">
        <v>340</v>
      </c>
      <c r="B190" s="22">
        <v>0</v>
      </c>
      <c r="C190" s="24">
        <v>6</v>
      </c>
      <c r="D190" s="22" t="s">
        <v>351</v>
      </c>
    </row>
    <row r="191" spans="1:4">
      <c r="A191" s="23"/>
      <c r="B191" s="22">
        <v>1</v>
      </c>
      <c r="C191" s="24">
        <v>2</v>
      </c>
      <c r="D191" s="22" t="s">
        <v>344</v>
      </c>
    </row>
    <row r="192" spans="1:4">
      <c r="A192" s="23"/>
      <c r="B192" s="22">
        <v>2</v>
      </c>
      <c r="C192" s="24">
        <v>0</v>
      </c>
      <c r="D192" s="22" t="s">
        <v>332</v>
      </c>
    </row>
    <row r="193" spans="1:4">
      <c r="A193" s="23"/>
      <c r="B193" s="22">
        <v>3</v>
      </c>
      <c r="C193" s="24">
        <v>1</v>
      </c>
      <c r="D193" s="22" t="s">
        <v>343</v>
      </c>
    </row>
    <row r="194" spans="1:4">
      <c r="A194" s="23"/>
      <c r="B194" s="22">
        <v>4</v>
      </c>
      <c r="C194" s="24">
        <v>1</v>
      </c>
      <c r="D194" s="22" t="s">
        <v>343</v>
      </c>
    </row>
    <row r="195" spans="1:4">
      <c r="A195" s="23"/>
      <c r="B195" s="22">
        <v>5</v>
      </c>
      <c r="C195" s="24">
        <v>1</v>
      </c>
      <c r="D195" s="22" t="s">
        <v>343</v>
      </c>
    </row>
    <row r="196" spans="1:4" ht="45">
      <c r="A196" s="23" t="s">
        <v>342</v>
      </c>
      <c r="B196" s="22">
        <v>0</v>
      </c>
      <c r="C196" s="24">
        <v>6</v>
      </c>
      <c r="D196" s="22" t="s">
        <v>352</v>
      </c>
    </row>
    <row r="197" spans="1:4">
      <c r="A197" s="23"/>
      <c r="B197" s="22">
        <v>1</v>
      </c>
      <c r="C197" s="24">
        <v>2</v>
      </c>
      <c r="D197" s="22" t="s">
        <v>334</v>
      </c>
    </row>
    <row r="198" spans="1:4">
      <c r="A198" s="23"/>
      <c r="B198" s="22">
        <v>2</v>
      </c>
      <c r="C198" s="24">
        <v>0</v>
      </c>
      <c r="D198" s="22" t="s">
        <v>332</v>
      </c>
    </row>
    <row r="199" spans="1:4">
      <c r="A199" s="23"/>
      <c r="B199" s="22">
        <v>3</v>
      </c>
      <c r="C199" s="24">
        <v>1</v>
      </c>
      <c r="D199" s="22" t="s">
        <v>335</v>
      </c>
    </row>
    <row r="200" spans="1:4">
      <c r="A200" s="23"/>
      <c r="B200" s="22">
        <v>4</v>
      </c>
      <c r="C200" s="24">
        <v>0</v>
      </c>
      <c r="D200" s="22" t="s">
        <v>332</v>
      </c>
    </row>
    <row r="201" spans="1:4">
      <c r="A201" s="23"/>
      <c r="B201" s="22">
        <v>5</v>
      </c>
      <c r="C201" s="24">
        <v>1</v>
      </c>
      <c r="D201" s="22" t="s">
        <v>335</v>
      </c>
    </row>
  </sheetData>
  <mergeCells count="7">
    <mergeCell ref="A176:D176"/>
    <mergeCell ref="A8:D8"/>
    <mergeCell ref="A36:D36"/>
    <mergeCell ref="A64:D64"/>
    <mergeCell ref="A92:D92"/>
    <mergeCell ref="A120:D120"/>
    <mergeCell ref="A148:D1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81"/>
  <sheetViews>
    <sheetView topLeftCell="A469" workbookViewId="0">
      <selection activeCell="H429" sqref="H429"/>
    </sheetView>
  </sheetViews>
  <sheetFormatPr defaultColWidth="8.42578125" defaultRowHeight="15"/>
  <cols>
    <col min="1" max="1" width="33.140625" style="23" customWidth="1"/>
    <col min="2" max="2" width="8.42578125" style="22"/>
    <col min="3" max="3" width="8.42578125" style="24"/>
    <col min="4" max="16384" width="8.42578125" style="22"/>
  </cols>
  <sheetData>
    <row r="1" spans="1:4" ht="30">
      <c r="A1" s="23" t="s">
        <v>353</v>
      </c>
    </row>
    <row r="3" spans="1:4">
      <c r="B3" s="22" t="s">
        <v>322</v>
      </c>
      <c r="C3" s="24" t="s">
        <v>323</v>
      </c>
    </row>
    <row r="4" spans="1:4">
      <c r="A4" s="23" t="s">
        <v>324</v>
      </c>
      <c r="B4" s="22">
        <v>12</v>
      </c>
      <c r="C4" s="24">
        <v>100</v>
      </c>
    </row>
    <row r="5" spans="1:4" ht="30">
      <c r="A5" s="23" t="s">
        <v>325</v>
      </c>
      <c r="B5" s="22">
        <v>0</v>
      </c>
      <c r="C5" s="24">
        <v>0</v>
      </c>
    </row>
    <row r="6" spans="1:4">
      <c r="A6" s="23" t="s">
        <v>326</v>
      </c>
      <c r="B6" s="22">
        <v>0</v>
      </c>
      <c r="C6" s="24">
        <v>0</v>
      </c>
    </row>
    <row r="8" spans="1:4">
      <c r="A8" s="310" t="s">
        <v>7</v>
      </c>
      <c r="B8" s="310"/>
      <c r="C8" s="310"/>
      <c r="D8" s="310"/>
    </row>
    <row r="9" spans="1:4">
      <c r="A9" s="23" t="s">
        <v>327</v>
      </c>
      <c r="B9" s="22" t="s">
        <v>328</v>
      </c>
      <c r="C9" s="24" t="s">
        <v>329</v>
      </c>
      <c r="D9" s="22" t="s">
        <v>330</v>
      </c>
    </row>
    <row r="10" spans="1:4" ht="30">
      <c r="A10" s="23" t="s">
        <v>331</v>
      </c>
      <c r="B10" s="22">
        <v>0</v>
      </c>
      <c r="C10" s="24">
        <v>0</v>
      </c>
      <c r="D10" s="22" t="s">
        <v>332</v>
      </c>
    </row>
    <row r="11" spans="1:4">
      <c r="B11" s="22">
        <v>1</v>
      </c>
      <c r="C11" s="24">
        <v>1</v>
      </c>
      <c r="D11" s="22" t="s">
        <v>343</v>
      </c>
    </row>
    <row r="12" spans="1:4">
      <c r="B12" s="22">
        <v>2</v>
      </c>
      <c r="C12" s="24">
        <v>0</v>
      </c>
      <c r="D12" s="22" t="s">
        <v>332</v>
      </c>
    </row>
    <row r="13" spans="1:4">
      <c r="B13" s="22">
        <v>3</v>
      </c>
      <c r="C13" s="24">
        <v>2</v>
      </c>
      <c r="D13" s="22" t="s">
        <v>344</v>
      </c>
    </row>
    <row r="14" spans="1:4">
      <c r="B14" s="22">
        <v>4</v>
      </c>
      <c r="C14" s="24">
        <v>3</v>
      </c>
      <c r="D14" s="22" t="s">
        <v>345</v>
      </c>
    </row>
    <row r="15" spans="1:4">
      <c r="B15" s="22">
        <v>5</v>
      </c>
      <c r="C15" s="24">
        <v>5</v>
      </c>
      <c r="D15" s="22" t="s">
        <v>346</v>
      </c>
    </row>
    <row r="16" spans="1:4" ht="60">
      <c r="A16" s="23" t="s">
        <v>336</v>
      </c>
      <c r="B16" s="22">
        <v>0</v>
      </c>
      <c r="C16" s="24">
        <v>0</v>
      </c>
      <c r="D16" s="22" t="s">
        <v>332</v>
      </c>
    </row>
    <row r="17" spans="1:4">
      <c r="B17" s="22">
        <v>1</v>
      </c>
      <c r="C17" s="24">
        <v>1</v>
      </c>
      <c r="D17" s="22" t="s">
        <v>343</v>
      </c>
    </row>
    <row r="18" spans="1:4">
      <c r="B18" s="22">
        <v>2</v>
      </c>
      <c r="C18" s="24">
        <v>0</v>
      </c>
      <c r="D18" s="22" t="s">
        <v>332</v>
      </c>
    </row>
    <row r="19" spans="1:4">
      <c r="B19" s="22">
        <v>3</v>
      </c>
      <c r="C19" s="24">
        <v>1</v>
      </c>
      <c r="D19" s="22" t="s">
        <v>343</v>
      </c>
    </row>
    <row r="20" spans="1:4">
      <c r="B20" s="22">
        <v>4</v>
      </c>
      <c r="C20" s="24">
        <v>2</v>
      </c>
      <c r="D20" s="22" t="s">
        <v>344</v>
      </c>
    </row>
    <row r="21" spans="1:4">
      <c r="B21" s="22">
        <v>5</v>
      </c>
      <c r="C21" s="24">
        <v>7</v>
      </c>
      <c r="D21" s="22" t="s">
        <v>354</v>
      </c>
    </row>
    <row r="22" spans="1:4" ht="45">
      <c r="A22" s="23" t="s">
        <v>340</v>
      </c>
      <c r="B22" s="22">
        <v>0</v>
      </c>
      <c r="C22" s="24">
        <v>3</v>
      </c>
      <c r="D22" s="22" t="s">
        <v>333</v>
      </c>
    </row>
    <row r="23" spans="1:4">
      <c r="B23" s="22">
        <v>1</v>
      </c>
      <c r="C23" s="24">
        <v>3</v>
      </c>
      <c r="D23" s="22" t="s">
        <v>333</v>
      </c>
    </row>
    <row r="24" spans="1:4">
      <c r="B24" s="22">
        <v>2</v>
      </c>
      <c r="C24" s="24">
        <v>2</v>
      </c>
      <c r="D24" s="22" t="s">
        <v>334</v>
      </c>
    </row>
    <row r="25" spans="1:4">
      <c r="B25" s="22">
        <v>3</v>
      </c>
      <c r="C25" s="24">
        <v>1</v>
      </c>
      <c r="D25" s="22" t="s">
        <v>335</v>
      </c>
    </row>
    <row r="26" spans="1:4">
      <c r="B26" s="22">
        <v>4</v>
      </c>
      <c r="C26" s="24">
        <v>1</v>
      </c>
      <c r="D26" s="22" t="s">
        <v>335</v>
      </c>
    </row>
    <row r="27" spans="1:4">
      <c r="B27" s="22">
        <v>5</v>
      </c>
      <c r="C27" s="24">
        <v>0</v>
      </c>
      <c r="D27" s="22" t="s">
        <v>332</v>
      </c>
    </row>
    <row r="28" spans="1:4" ht="60">
      <c r="A28" s="23" t="s">
        <v>355</v>
      </c>
      <c r="B28" s="22">
        <v>0</v>
      </c>
      <c r="C28" s="24">
        <v>2</v>
      </c>
      <c r="D28" s="22" t="s">
        <v>334</v>
      </c>
    </row>
    <row r="29" spans="1:4">
      <c r="B29" s="22">
        <v>1</v>
      </c>
      <c r="C29" s="24">
        <v>4</v>
      </c>
      <c r="D29" s="22" t="s">
        <v>341</v>
      </c>
    </row>
    <row r="30" spans="1:4">
      <c r="B30" s="22">
        <v>2</v>
      </c>
      <c r="C30" s="24">
        <v>0</v>
      </c>
      <c r="D30" s="22" t="s">
        <v>332</v>
      </c>
    </row>
    <row r="31" spans="1:4">
      <c r="B31" s="22">
        <v>3</v>
      </c>
      <c r="C31" s="24">
        <v>3</v>
      </c>
      <c r="D31" s="22" t="s">
        <v>333</v>
      </c>
    </row>
    <row r="32" spans="1:4">
      <c r="B32" s="22">
        <v>4</v>
      </c>
      <c r="C32" s="24">
        <v>1</v>
      </c>
      <c r="D32" s="22" t="s">
        <v>335</v>
      </c>
    </row>
    <row r="33" spans="1:4">
      <c r="B33" s="22">
        <v>5</v>
      </c>
      <c r="C33" s="24">
        <v>0</v>
      </c>
      <c r="D33" s="22" t="s">
        <v>332</v>
      </c>
    </row>
    <row r="36" spans="1:4">
      <c r="A36" s="310" t="s">
        <v>8</v>
      </c>
      <c r="B36" s="310"/>
      <c r="C36" s="310"/>
      <c r="D36" s="310"/>
    </row>
    <row r="37" spans="1:4">
      <c r="A37" s="23" t="s">
        <v>327</v>
      </c>
      <c r="B37" s="22" t="s">
        <v>328</v>
      </c>
      <c r="C37" s="24" t="s">
        <v>329</v>
      </c>
      <c r="D37" s="22" t="s">
        <v>330</v>
      </c>
    </row>
    <row r="38" spans="1:4" ht="30">
      <c r="A38" s="23" t="s">
        <v>331</v>
      </c>
      <c r="B38" s="22">
        <v>0</v>
      </c>
      <c r="C38" s="24">
        <v>0</v>
      </c>
      <c r="D38" s="22" t="s">
        <v>332</v>
      </c>
    </row>
    <row r="39" spans="1:4">
      <c r="B39" s="22">
        <v>1</v>
      </c>
      <c r="C39" s="24">
        <v>1</v>
      </c>
      <c r="D39" s="22" t="s">
        <v>348</v>
      </c>
    </row>
    <row r="40" spans="1:4">
      <c r="B40" s="22">
        <v>2</v>
      </c>
      <c r="C40" s="24">
        <v>0</v>
      </c>
      <c r="D40" s="22" t="s">
        <v>332</v>
      </c>
    </row>
    <row r="41" spans="1:4">
      <c r="B41" s="22">
        <v>3</v>
      </c>
      <c r="C41" s="24">
        <v>1</v>
      </c>
      <c r="D41" s="22" t="s">
        <v>348</v>
      </c>
    </row>
    <row r="42" spans="1:4">
      <c r="B42" s="22">
        <v>4</v>
      </c>
      <c r="C42" s="24">
        <v>5</v>
      </c>
      <c r="D42" s="22" t="s">
        <v>356</v>
      </c>
    </row>
    <row r="43" spans="1:4">
      <c r="B43" s="22">
        <v>5</v>
      </c>
      <c r="C43" s="24">
        <v>5</v>
      </c>
      <c r="D43" s="22" t="s">
        <v>356</v>
      </c>
    </row>
    <row r="44" spans="1:4" ht="60">
      <c r="A44" s="23" t="s">
        <v>336</v>
      </c>
      <c r="B44" s="22">
        <v>0</v>
      </c>
      <c r="C44" s="24">
        <v>0</v>
      </c>
      <c r="D44" s="22" t="s">
        <v>332</v>
      </c>
    </row>
    <row r="45" spans="1:4">
      <c r="B45" s="22">
        <v>1</v>
      </c>
      <c r="C45" s="24">
        <v>0</v>
      </c>
      <c r="D45" s="22" t="s">
        <v>332</v>
      </c>
    </row>
    <row r="46" spans="1:4">
      <c r="B46" s="22">
        <v>2</v>
      </c>
      <c r="C46" s="24">
        <v>1</v>
      </c>
      <c r="D46" s="22" t="s">
        <v>335</v>
      </c>
    </row>
    <row r="47" spans="1:4">
      <c r="B47" s="22">
        <v>3</v>
      </c>
      <c r="C47" s="24">
        <v>0</v>
      </c>
      <c r="D47" s="22" t="s">
        <v>332</v>
      </c>
    </row>
    <row r="48" spans="1:4">
      <c r="B48" s="22">
        <v>4</v>
      </c>
      <c r="C48" s="24">
        <v>4</v>
      </c>
      <c r="D48" s="22" t="s">
        <v>341</v>
      </c>
    </row>
    <row r="49" spans="1:4">
      <c r="B49" s="22">
        <v>5</v>
      </c>
      <c r="C49" s="24">
        <v>5</v>
      </c>
      <c r="D49" s="22" t="s">
        <v>349</v>
      </c>
    </row>
    <row r="50" spans="1:4" ht="45">
      <c r="A50" s="23" t="s">
        <v>340</v>
      </c>
      <c r="B50" s="22">
        <v>0</v>
      </c>
      <c r="C50" s="24">
        <v>3</v>
      </c>
      <c r="D50" s="22" t="s">
        <v>333</v>
      </c>
    </row>
    <row r="51" spans="1:4">
      <c r="B51" s="22">
        <v>1</v>
      </c>
      <c r="C51" s="24">
        <v>3</v>
      </c>
      <c r="D51" s="22" t="s">
        <v>333</v>
      </c>
    </row>
    <row r="52" spans="1:4">
      <c r="B52" s="22">
        <v>2</v>
      </c>
      <c r="C52" s="24">
        <v>2</v>
      </c>
      <c r="D52" s="22" t="s">
        <v>334</v>
      </c>
    </row>
    <row r="53" spans="1:4">
      <c r="B53" s="22">
        <v>3</v>
      </c>
      <c r="C53" s="24">
        <v>1</v>
      </c>
      <c r="D53" s="22" t="s">
        <v>335</v>
      </c>
    </row>
    <row r="54" spans="1:4">
      <c r="B54" s="22">
        <v>4</v>
      </c>
      <c r="C54" s="24">
        <v>0</v>
      </c>
      <c r="D54" s="22" t="s">
        <v>332</v>
      </c>
    </row>
    <row r="55" spans="1:4">
      <c r="B55" s="22">
        <v>5</v>
      </c>
      <c r="C55" s="24">
        <v>1</v>
      </c>
      <c r="D55" s="22" t="s">
        <v>335</v>
      </c>
    </row>
    <row r="56" spans="1:4" ht="60">
      <c r="A56" s="23" t="s">
        <v>355</v>
      </c>
      <c r="B56" s="22">
        <v>0</v>
      </c>
      <c r="C56" s="24">
        <v>2</v>
      </c>
      <c r="D56" s="22" t="s">
        <v>334</v>
      </c>
    </row>
    <row r="57" spans="1:4">
      <c r="B57" s="22">
        <v>1</v>
      </c>
      <c r="C57" s="24">
        <v>3</v>
      </c>
      <c r="D57" s="22" t="s">
        <v>333</v>
      </c>
    </row>
    <row r="58" spans="1:4">
      <c r="B58" s="22">
        <v>2</v>
      </c>
      <c r="C58" s="24">
        <v>2</v>
      </c>
      <c r="D58" s="22" t="s">
        <v>334</v>
      </c>
    </row>
    <row r="59" spans="1:4">
      <c r="B59" s="22">
        <v>3</v>
      </c>
      <c r="C59" s="24">
        <v>2</v>
      </c>
      <c r="D59" s="22" t="s">
        <v>334</v>
      </c>
    </row>
    <row r="60" spans="1:4">
      <c r="B60" s="22">
        <v>4</v>
      </c>
      <c r="C60" s="24">
        <v>0</v>
      </c>
      <c r="D60" s="22" t="s">
        <v>332</v>
      </c>
    </row>
    <row r="61" spans="1:4">
      <c r="B61" s="22">
        <v>5</v>
      </c>
      <c r="C61" s="24">
        <v>1</v>
      </c>
      <c r="D61" s="22" t="s">
        <v>335</v>
      </c>
    </row>
    <row r="64" spans="1:4">
      <c r="A64" s="310" t="s">
        <v>9</v>
      </c>
      <c r="B64" s="310"/>
      <c r="C64" s="310"/>
      <c r="D64" s="310"/>
    </row>
    <row r="65" spans="1:4">
      <c r="A65" s="23" t="s">
        <v>327</v>
      </c>
      <c r="B65" s="22" t="s">
        <v>328</v>
      </c>
      <c r="C65" s="24" t="s">
        <v>329</v>
      </c>
      <c r="D65" s="22" t="s">
        <v>330</v>
      </c>
    </row>
    <row r="66" spans="1:4" ht="30">
      <c r="A66" s="23" t="s">
        <v>331</v>
      </c>
      <c r="B66" s="22">
        <v>0</v>
      </c>
      <c r="C66" s="24">
        <v>0</v>
      </c>
      <c r="D66" s="22" t="s">
        <v>332</v>
      </c>
    </row>
    <row r="67" spans="1:4">
      <c r="B67" s="22">
        <v>1</v>
      </c>
      <c r="C67" s="24">
        <v>0</v>
      </c>
      <c r="D67" s="22" t="s">
        <v>332</v>
      </c>
    </row>
    <row r="68" spans="1:4">
      <c r="B68" s="22">
        <v>2</v>
      </c>
      <c r="C68" s="24">
        <v>1</v>
      </c>
      <c r="D68" s="22" t="s">
        <v>343</v>
      </c>
    </row>
    <row r="69" spans="1:4">
      <c r="B69" s="22">
        <v>3</v>
      </c>
      <c r="C69" s="24">
        <v>1</v>
      </c>
      <c r="D69" s="22" t="s">
        <v>343</v>
      </c>
    </row>
    <row r="70" spans="1:4">
      <c r="B70" s="22">
        <v>4</v>
      </c>
      <c r="C70" s="24">
        <v>4</v>
      </c>
      <c r="D70" s="22" t="s">
        <v>347</v>
      </c>
    </row>
    <row r="71" spans="1:4">
      <c r="B71" s="22">
        <v>5</v>
      </c>
      <c r="C71" s="24">
        <v>5</v>
      </c>
      <c r="D71" s="22" t="s">
        <v>346</v>
      </c>
    </row>
    <row r="72" spans="1:4" ht="60">
      <c r="A72" s="23" t="s">
        <v>336</v>
      </c>
      <c r="B72" s="22">
        <v>0</v>
      </c>
      <c r="C72" s="24">
        <v>0</v>
      </c>
      <c r="D72" s="22" t="s">
        <v>332</v>
      </c>
    </row>
    <row r="73" spans="1:4">
      <c r="B73" s="22">
        <v>1</v>
      </c>
      <c r="C73" s="24">
        <v>0</v>
      </c>
      <c r="D73" s="22" t="s">
        <v>332</v>
      </c>
    </row>
    <row r="74" spans="1:4">
      <c r="B74" s="22">
        <v>2</v>
      </c>
      <c r="C74" s="24">
        <v>1</v>
      </c>
      <c r="D74" s="22" t="s">
        <v>343</v>
      </c>
    </row>
    <row r="75" spans="1:4">
      <c r="B75" s="22">
        <v>3</v>
      </c>
      <c r="C75" s="24">
        <v>0</v>
      </c>
      <c r="D75" s="22" t="s">
        <v>332</v>
      </c>
    </row>
    <row r="76" spans="1:4">
      <c r="B76" s="22">
        <v>4</v>
      </c>
      <c r="C76" s="24">
        <v>3</v>
      </c>
      <c r="D76" s="22" t="s">
        <v>345</v>
      </c>
    </row>
    <row r="77" spans="1:4">
      <c r="B77" s="22">
        <v>5</v>
      </c>
      <c r="C77" s="24">
        <v>7</v>
      </c>
      <c r="D77" s="22" t="s">
        <v>354</v>
      </c>
    </row>
    <row r="78" spans="1:4" ht="45">
      <c r="A78" s="23" t="s">
        <v>340</v>
      </c>
      <c r="B78" s="22">
        <v>0</v>
      </c>
      <c r="C78" s="24">
        <v>5</v>
      </c>
      <c r="D78" s="22" t="s">
        <v>349</v>
      </c>
    </row>
    <row r="79" spans="1:4">
      <c r="B79" s="22">
        <v>1</v>
      </c>
      <c r="C79" s="24">
        <v>2</v>
      </c>
      <c r="D79" s="22" t="s">
        <v>334</v>
      </c>
    </row>
    <row r="80" spans="1:4">
      <c r="B80" s="22">
        <v>2</v>
      </c>
      <c r="C80" s="24">
        <v>2</v>
      </c>
      <c r="D80" s="22" t="s">
        <v>334</v>
      </c>
    </row>
    <row r="81" spans="1:4">
      <c r="B81" s="22">
        <v>3</v>
      </c>
      <c r="C81" s="24">
        <v>0</v>
      </c>
      <c r="D81" s="22" t="s">
        <v>332</v>
      </c>
    </row>
    <row r="82" spans="1:4">
      <c r="B82" s="22">
        <v>4</v>
      </c>
      <c r="C82" s="24">
        <v>0</v>
      </c>
      <c r="D82" s="22" t="s">
        <v>332</v>
      </c>
    </row>
    <row r="83" spans="1:4">
      <c r="B83" s="22">
        <v>5</v>
      </c>
      <c r="C83" s="24">
        <v>1</v>
      </c>
      <c r="D83" s="22" t="s">
        <v>335</v>
      </c>
    </row>
    <row r="84" spans="1:4" ht="60">
      <c r="A84" s="23" t="s">
        <v>355</v>
      </c>
      <c r="B84" s="22">
        <v>0</v>
      </c>
      <c r="C84" s="24">
        <v>4</v>
      </c>
      <c r="D84" s="22" t="s">
        <v>341</v>
      </c>
    </row>
    <row r="85" spans="1:4">
      <c r="B85" s="22">
        <v>1</v>
      </c>
      <c r="C85" s="24">
        <v>1</v>
      </c>
      <c r="D85" s="22" t="s">
        <v>335</v>
      </c>
    </row>
    <row r="86" spans="1:4">
      <c r="B86" s="22">
        <v>2</v>
      </c>
      <c r="C86" s="24">
        <v>2</v>
      </c>
      <c r="D86" s="22" t="s">
        <v>334</v>
      </c>
    </row>
    <row r="87" spans="1:4">
      <c r="B87" s="22">
        <v>3</v>
      </c>
      <c r="C87" s="24">
        <v>1</v>
      </c>
      <c r="D87" s="22" t="s">
        <v>335</v>
      </c>
    </row>
    <row r="88" spans="1:4">
      <c r="B88" s="22">
        <v>4</v>
      </c>
      <c r="C88" s="24">
        <v>1</v>
      </c>
      <c r="D88" s="22" t="s">
        <v>335</v>
      </c>
    </row>
    <row r="89" spans="1:4">
      <c r="B89" s="22">
        <v>5</v>
      </c>
      <c r="C89" s="24">
        <v>1</v>
      </c>
      <c r="D89" s="22" t="s">
        <v>335</v>
      </c>
    </row>
    <row r="92" spans="1:4">
      <c r="A92" s="310" t="s">
        <v>10</v>
      </c>
      <c r="B92" s="310"/>
      <c r="C92" s="310"/>
      <c r="D92" s="310"/>
    </row>
    <row r="93" spans="1:4">
      <c r="A93" s="23" t="s">
        <v>327</v>
      </c>
      <c r="B93" s="22" t="s">
        <v>328</v>
      </c>
      <c r="C93" s="24" t="s">
        <v>329</v>
      </c>
      <c r="D93" s="22" t="s">
        <v>330</v>
      </c>
    </row>
    <row r="94" spans="1:4" ht="30">
      <c r="A94" s="23" t="s">
        <v>331</v>
      </c>
      <c r="B94" s="22">
        <v>0</v>
      </c>
      <c r="C94" s="24">
        <v>0</v>
      </c>
      <c r="D94" s="22" t="s">
        <v>332</v>
      </c>
    </row>
    <row r="95" spans="1:4">
      <c r="B95" s="22">
        <v>1</v>
      </c>
      <c r="C95" s="24">
        <v>0</v>
      </c>
      <c r="D95" s="22" t="s">
        <v>332</v>
      </c>
    </row>
    <row r="96" spans="1:4">
      <c r="B96" s="22">
        <v>2</v>
      </c>
      <c r="C96" s="24">
        <v>1</v>
      </c>
      <c r="D96" s="22" t="s">
        <v>343</v>
      </c>
    </row>
    <row r="97" spans="1:4">
      <c r="B97" s="22">
        <v>3</v>
      </c>
      <c r="C97" s="24">
        <v>4</v>
      </c>
      <c r="D97" s="22" t="s">
        <v>347</v>
      </c>
    </row>
    <row r="98" spans="1:4">
      <c r="B98" s="22">
        <v>4</v>
      </c>
      <c r="C98" s="24">
        <v>3</v>
      </c>
      <c r="D98" s="22" t="s">
        <v>345</v>
      </c>
    </row>
    <row r="99" spans="1:4">
      <c r="B99" s="22">
        <v>5</v>
      </c>
      <c r="C99" s="24">
        <v>3</v>
      </c>
      <c r="D99" s="22" t="s">
        <v>345</v>
      </c>
    </row>
    <row r="100" spans="1:4" ht="60">
      <c r="A100" s="23" t="s">
        <v>336</v>
      </c>
      <c r="B100" s="22">
        <v>0</v>
      </c>
      <c r="C100" s="24">
        <v>0</v>
      </c>
      <c r="D100" s="22" t="s">
        <v>332</v>
      </c>
    </row>
    <row r="101" spans="1:4">
      <c r="B101" s="22">
        <v>1</v>
      </c>
      <c r="C101" s="24">
        <v>0</v>
      </c>
      <c r="D101" s="22" t="s">
        <v>332</v>
      </c>
    </row>
    <row r="102" spans="1:4">
      <c r="B102" s="22">
        <v>2</v>
      </c>
      <c r="C102" s="24">
        <v>0</v>
      </c>
      <c r="D102" s="22" t="s">
        <v>332</v>
      </c>
    </row>
    <row r="103" spans="1:4">
      <c r="B103" s="22">
        <v>3</v>
      </c>
      <c r="C103" s="24">
        <v>2</v>
      </c>
      <c r="D103" s="22" t="s">
        <v>344</v>
      </c>
    </row>
    <row r="104" spans="1:4">
      <c r="B104" s="22">
        <v>4</v>
      </c>
      <c r="C104" s="24">
        <v>3</v>
      </c>
      <c r="D104" s="22" t="s">
        <v>345</v>
      </c>
    </row>
    <row r="105" spans="1:4">
      <c r="B105" s="22">
        <v>5</v>
      </c>
      <c r="C105" s="24">
        <v>6</v>
      </c>
      <c r="D105" s="22" t="s">
        <v>351</v>
      </c>
    </row>
    <row r="106" spans="1:4" ht="45">
      <c r="A106" s="23" t="s">
        <v>340</v>
      </c>
      <c r="B106" s="22">
        <v>0</v>
      </c>
      <c r="C106" s="24">
        <v>4</v>
      </c>
      <c r="D106" s="22" t="s">
        <v>341</v>
      </c>
    </row>
    <row r="107" spans="1:4">
      <c r="B107" s="22">
        <v>1</v>
      </c>
      <c r="C107" s="24">
        <v>2</v>
      </c>
      <c r="D107" s="22" t="s">
        <v>334</v>
      </c>
    </row>
    <row r="108" spans="1:4">
      <c r="B108" s="22">
        <v>2</v>
      </c>
      <c r="C108" s="24">
        <v>1</v>
      </c>
      <c r="D108" s="22" t="s">
        <v>335</v>
      </c>
    </row>
    <row r="109" spans="1:4">
      <c r="B109" s="22">
        <v>3</v>
      </c>
      <c r="C109" s="24">
        <v>2</v>
      </c>
      <c r="D109" s="22" t="s">
        <v>334</v>
      </c>
    </row>
    <row r="110" spans="1:4">
      <c r="B110" s="22">
        <v>4</v>
      </c>
      <c r="C110" s="24">
        <v>0</v>
      </c>
      <c r="D110" s="22" t="s">
        <v>332</v>
      </c>
    </row>
    <row r="111" spans="1:4">
      <c r="B111" s="22">
        <v>5</v>
      </c>
      <c r="C111" s="24">
        <v>1</v>
      </c>
      <c r="D111" s="22" t="s">
        <v>335</v>
      </c>
    </row>
    <row r="112" spans="1:4" ht="60">
      <c r="A112" s="23" t="s">
        <v>355</v>
      </c>
      <c r="B112" s="22">
        <v>0</v>
      </c>
      <c r="C112" s="24">
        <v>4</v>
      </c>
      <c r="D112" s="22" t="s">
        <v>341</v>
      </c>
    </row>
    <row r="113" spans="1:4">
      <c r="B113" s="22">
        <v>1</v>
      </c>
      <c r="C113" s="24">
        <v>2</v>
      </c>
      <c r="D113" s="22" t="s">
        <v>334</v>
      </c>
    </row>
    <row r="114" spans="1:4">
      <c r="B114" s="22">
        <v>2</v>
      </c>
      <c r="C114" s="24">
        <v>1</v>
      </c>
      <c r="D114" s="22" t="s">
        <v>335</v>
      </c>
    </row>
    <row r="115" spans="1:4">
      <c r="B115" s="22">
        <v>3</v>
      </c>
      <c r="C115" s="24">
        <v>2</v>
      </c>
      <c r="D115" s="22" t="s">
        <v>334</v>
      </c>
    </row>
    <row r="116" spans="1:4">
      <c r="B116" s="22">
        <v>4</v>
      </c>
      <c r="C116" s="24">
        <v>0</v>
      </c>
      <c r="D116" s="22" t="s">
        <v>332</v>
      </c>
    </row>
    <row r="117" spans="1:4">
      <c r="B117" s="22">
        <v>5</v>
      </c>
      <c r="C117" s="24">
        <v>1</v>
      </c>
      <c r="D117" s="22" t="s">
        <v>335</v>
      </c>
    </row>
    <row r="120" spans="1:4">
      <c r="A120" s="310" t="s">
        <v>11</v>
      </c>
      <c r="B120" s="310"/>
      <c r="C120" s="310"/>
      <c r="D120" s="310"/>
    </row>
    <row r="121" spans="1:4">
      <c r="A121" s="23" t="s">
        <v>327</v>
      </c>
      <c r="B121" s="22" t="s">
        <v>328</v>
      </c>
      <c r="C121" s="24" t="s">
        <v>329</v>
      </c>
      <c r="D121" s="22" t="s">
        <v>330</v>
      </c>
    </row>
    <row r="122" spans="1:4" ht="30">
      <c r="A122" s="23" t="s">
        <v>331</v>
      </c>
      <c r="B122" s="22">
        <v>0</v>
      </c>
      <c r="C122" s="24">
        <v>0</v>
      </c>
      <c r="D122" s="22" t="s">
        <v>332</v>
      </c>
    </row>
    <row r="123" spans="1:4">
      <c r="B123" s="22">
        <v>1</v>
      </c>
      <c r="C123" s="24">
        <v>0</v>
      </c>
      <c r="D123" s="22" t="s">
        <v>332</v>
      </c>
    </row>
    <row r="124" spans="1:4">
      <c r="B124" s="22">
        <v>2</v>
      </c>
      <c r="C124" s="24">
        <v>1</v>
      </c>
      <c r="D124" s="22" t="s">
        <v>348</v>
      </c>
    </row>
    <row r="125" spans="1:4">
      <c r="B125" s="22">
        <v>3</v>
      </c>
      <c r="C125" s="24">
        <v>2</v>
      </c>
      <c r="D125" s="22" t="s">
        <v>338</v>
      </c>
    </row>
    <row r="126" spans="1:4">
      <c r="B126" s="22">
        <v>4</v>
      </c>
      <c r="C126" s="24">
        <v>4</v>
      </c>
      <c r="D126" s="22" t="s">
        <v>339</v>
      </c>
    </row>
    <row r="127" spans="1:4">
      <c r="B127" s="22">
        <v>5</v>
      </c>
      <c r="C127" s="24">
        <v>5</v>
      </c>
      <c r="D127" s="22" t="s">
        <v>356</v>
      </c>
    </row>
    <row r="128" spans="1:4" ht="60">
      <c r="A128" s="23" t="s">
        <v>336</v>
      </c>
      <c r="B128" s="22">
        <v>0</v>
      </c>
      <c r="C128" s="24">
        <v>0</v>
      </c>
      <c r="D128" s="22" t="s">
        <v>332</v>
      </c>
    </row>
    <row r="129" spans="1:4">
      <c r="B129" s="22">
        <v>1</v>
      </c>
      <c r="C129" s="24">
        <v>0</v>
      </c>
      <c r="D129" s="22" t="s">
        <v>332</v>
      </c>
    </row>
    <row r="130" spans="1:4">
      <c r="B130" s="22">
        <v>2</v>
      </c>
      <c r="C130" s="24">
        <v>0</v>
      </c>
      <c r="D130" s="22" t="s">
        <v>332</v>
      </c>
    </row>
    <row r="131" spans="1:4">
      <c r="B131" s="22">
        <v>3</v>
      </c>
      <c r="C131" s="24">
        <v>2</v>
      </c>
      <c r="D131" s="22" t="s">
        <v>334</v>
      </c>
    </row>
    <row r="132" spans="1:4">
      <c r="B132" s="22">
        <v>4</v>
      </c>
      <c r="C132" s="24">
        <v>2</v>
      </c>
      <c r="D132" s="22" t="s">
        <v>334</v>
      </c>
    </row>
    <row r="133" spans="1:4">
      <c r="B133" s="22">
        <v>5</v>
      </c>
      <c r="C133" s="24">
        <v>6</v>
      </c>
      <c r="D133" s="22" t="s">
        <v>352</v>
      </c>
    </row>
    <row r="134" spans="1:4" ht="45">
      <c r="A134" s="23" t="s">
        <v>340</v>
      </c>
      <c r="B134" s="22">
        <v>0</v>
      </c>
      <c r="C134" s="24">
        <v>5</v>
      </c>
      <c r="D134" s="22" t="s">
        <v>349</v>
      </c>
    </row>
    <row r="135" spans="1:4">
      <c r="B135" s="22">
        <v>1</v>
      </c>
      <c r="C135" s="24">
        <v>2</v>
      </c>
      <c r="D135" s="22" t="s">
        <v>334</v>
      </c>
    </row>
    <row r="136" spans="1:4">
      <c r="B136" s="22">
        <v>2</v>
      </c>
      <c r="C136" s="24">
        <v>0</v>
      </c>
      <c r="D136" s="22" t="s">
        <v>332</v>
      </c>
    </row>
    <row r="137" spans="1:4">
      <c r="B137" s="22">
        <v>3</v>
      </c>
      <c r="C137" s="24">
        <v>1</v>
      </c>
      <c r="D137" s="22" t="s">
        <v>335</v>
      </c>
    </row>
    <row r="138" spans="1:4">
      <c r="B138" s="22">
        <v>4</v>
      </c>
      <c r="C138" s="24">
        <v>2</v>
      </c>
      <c r="D138" s="22" t="s">
        <v>334</v>
      </c>
    </row>
    <row r="139" spans="1:4">
      <c r="B139" s="22">
        <v>5</v>
      </c>
      <c r="C139" s="24">
        <v>0</v>
      </c>
      <c r="D139" s="22" t="s">
        <v>332</v>
      </c>
    </row>
    <row r="140" spans="1:4" ht="60">
      <c r="A140" s="23" t="s">
        <v>355</v>
      </c>
      <c r="B140" s="22">
        <v>0</v>
      </c>
      <c r="C140" s="24">
        <v>4</v>
      </c>
      <c r="D140" s="22" t="s">
        <v>341</v>
      </c>
    </row>
    <row r="141" spans="1:4">
      <c r="B141" s="22">
        <v>1</v>
      </c>
      <c r="C141" s="24">
        <v>0</v>
      </c>
      <c r="D141" s="22" t="s">
        <v>332</v>
      </c>
    </row>
    <row r="142" spans="1:4">
      <c r="B142" s="22">
        <v>2</v>
      </c>
      <c r="C142" s="24">
        <v>0</v>
      </c>
      <c r="D142" s="22" t="s">
        <v>332</v>
      </c>
    </row>
    <row r="143" spans="1:4">
      <c r="B143" s="22">
        <v>3</v>
      </c>
      <c r="C143" s="24">
        <v>4</v>
      </c>
      <c r="D143" s="22" t="s">
        <v>341</v>
      </c>
    </row>
    <row r="144" spans="1:4">
      <c r="B144" s="22">
        <v>4</v>
      </c>
      <c r="C144" s="24">
        <v>1</v>
      </c>
      <c r="D144" s="22" t="s">
        <v>335</v>
      </c>
    </row>
    <row r="145" spans="1:4">
      <c r="B145" s="22">
        <v>5</v>
      </c>
      <c r="C145" s="24">
        <v>1</v>
      </c>
      <c r="D145" s="22" t="s">
        <v>335</v>
      </c>
    </row>
    <row r="148" spans="1:4">
      <c r="A148" s="310" t="s">
        <v>12</v>
      </c>
      <c r="B148" s="310"/>
      <c r="C148" s="310"/>
      <c r="D148" s="310"/>
    </row>
    <row r="149" spans="1:4">
      <c r="A149" s="23" t="s">
        <v>327</v>
      </c>
      <c r="B149" s="22" t="s">
        <v>328</v>
      </c>
      <c r="C149" s="24" t="s">
        <v>329</v>
      </c>
      <c r="D149" s="22" t="s">
        <v>330</v>
      </c>
    </row>
    <row r="150" spans="1:4" ht="30">
      <c r="A150" s="23" t="s">
        <v>331</v>
      </c>
      <c r="B150" s="22">
        <v>0</v>
      </c>
      <c r="C150" s="24">
        <v>0</v>
      </c>
      <c r="D150" s="22" t="s">
        <v>332</v>
      </c>
    </row>
    <row r="151" spans="1:4">
      <c r="B151" s="22">
        <v>1</v>
      </c>
      <c r="C151" s="24">
        <v>0</v>
      </c>
      <c r="D151" s="22" t="s">
        <v>332</v>
      </c>
    </row>
    <row r="152" spans="1:4">
      <c r="B152" s="22">
        <v>2</v>
      </c>
      <c r="C152" s="24">
        <v>1</v>
      </c>
      <c r="D152" s="22" t="s">
        <v>343</v>
      </c>
    </row>
    <row r="153" spans="1:4">
      <c r="B153" s="22">
        <v>3</v>
      </c>
      <c r="C153" s="24">
        <v>2</v>
      </c>
      <c r="D153" s="22" t="s">
        <v>344</v>
      </c>
    </row>
    <row r="154" spans="1:4">
      <c r="B154" s="22">
        <v>4</v>
      </c>
      <c r="C154" s="24">
        <v>5</v>
      </c>
      <c r="D154" s="22" t="s">
        <v>346</v>
      </c>
    </row>
    <row r="155" spans="1:4">
      <c r="B155" s="22">
        <v>5</v>
      </c>
      <c r="C155" s="24">
        <v>3</v>
      </c>
      <c r="D155" s="22" t="s">
        <v>345</v>
      </c>
    </row>
    <row r="156" spans="1:4" ht="60">
      <c r="A156" s="23" t="s">
        <v>336</v>
      </c>
      <c r="B156" s="22">
        <v>0</v>
      </c>
      <c r="C156" s="24">
        <v>0</v>
      </c>
      <c r="D156" s="22" t="s">
        <v>332</v>
      </c>
    </row>
    <row r="157" spans="1:4">
      <c r="B157" s="22">
        <v>1</v>
      </c>
      <c r="C157" s="24">
        <v>0</v>
      </c>
      <c r="D157" s="22" t="s">
        <v>332</v>
      </c>
    </row>
    <row r="158" spans="1:4">
      <c r="B158" s="22">
        <v>2</v>
      </c>
      <c r="C158" s="24">
        <v>1</v>
      </c>
      <c r="D158" s="22" t="s">
        <v>343</v>
      </c>
    </row>
    <row r="159" spans="1:4">
      <c r="B159" s="22">
        <v>3</v>
      </c>
      <c r="C159" s="24">
        <v>0</v>
      </c>
      <c r="D159" s="22" t="s">
        <v>332</v>
      </c>
    </row>
    <row r="160" spans="1:4">
      <c r="B160" s="22">
        <v>4</v>
      </c>
      <c r="C160" s="24">
        <v>6</v>
      </c>
      <c r="D160" s="22" t="s">
        <v>351</v>
      </c>
    </row>
    <row r="161" spans="1:4">
      <c r="B161" s="22">
        <v>5</v>
      </c>
      <c r="C161" s="24">
        <v>4</v>
      </c>
      <c r="D161" s="22" t="s">
        <v>347</v>
      </c>
    </row>
    <row r="162" spans="1:4" ht="45">
      <c r="A162" s="23" t="s">
        <v>340</v>
      </c>
      <c r="B162" s="22">
        <v>0</v>
      </c>
      <c r="C162" s="24">
        <v>6</v>
      </c>
      <c r="D162" s="22" t="s">
        <v>352</v>
      </c>
    </row>
    <row r="163" spans="1:4">
      <c r="B163" s="22">
        <v>1</v>
      </c>
      <c r="C163" s="24">
        <v>0</v>
      </c>
      <c r="D163" s="22" t="s">
        <v>332</v>
      </c>
    </row>
    <row r="164" spans="1:4">
      <c r="B164" s="22">
        <v>2</v>
      </c>
      <c r="C164" s="24">
        <v>2</v>
      </c>
      <c r="D164" s="22" t="s">
        <v>334</v>
      </c>
    </row>
    <row r="165" spans="1:4">
      <c r="B165" s="22">
        <v>3</v>
      </c>
      <c r="C165" s="24">
        <v>1</v>
      </c>
      <c r="D165" s="22" t="s">
        <v>335</v>
      </c>
    </row>
    <row r="166" spans="1:4">
      <c r="B166" s="22">
        <v>4</v>
      </c>
      <c r="C166" s="24">
        <v>1</v>
      </c>
      <c r="D166" s="22" t="s">
        <v>335</v>
      </c>
    </row>
    <row r="167" spans="1:4">
      <c r="B167" s="22">
        <v>5</v>
      </c>
      <c r="C167" s="24">
        <v>0</v>
      </c>
      <c r="D167" s="22" t="s">
        <v>332</v>
      </c>
    </row>
    <row r="168" spans="1:4" ht="60">
      <c r="A168" s="23" t="s">
        <v>355</v>
      </c>
      <c r="B168" s="22">
        <v>0</v>
      </c>
      <c r="C168" s="24">
        <v>5</v>
      </c>
      <c r="D168" s="22" t="s">
        <v>349</v>
      </c>
    </row>
    <row r="169" spans="1:4">
      <c r="B169" s="22">
        <v>1</v>
      </c>
      <c r="C169" s="24">
        <v>1</v>
      </c>
      <c r="D169" s="22" t="s">
        <v>335</v>
      </c>
    </row>
    <row r="170" spans="1:4">
      <c r="B170" s="22">
        <v>2</v>
      </c>
      <c r="C170" s="24">
        <v>1</v>
      </c>
      <c r="D170" s="22" t="s">
        <v>335</v>
      </c>
    </row>
    <row r="171" spans="1:4">
      <c r="B171" s="22">
        <v>3</v>
      </c>
      <c r="C171" s="24">
        <v>2</v>
      </c>
      <c r="D171" s="22" t="s">
        <v>334</v>
      </c>
    </row>
    <row r="172" spans="1:4">
      <c r="B172" s="22">
        <v>4</v>
      </c>
      <c r="C172" s="24">
        <v>1</v>
      </c>
      <c r="D172" s="22" t="s">
        <v>335</v>
      </c>
    </row>
    <row r="173" spans="1:4">
      <c r="B173" s="22">
        <v>5</v>
      </c>
      <c r="C173" s="24">
        <v>0</v>
      </c>
      <c r="D173" s="22" t="s">
        <v>332</v>
      </c>
    </row>
    <row r="176" spans="1:4">
      <c r="A176" s="310" t="s">
        <v>13</v>
      </c>
      <c r="B176" s="310"/>
      <c r="C176" s="310"/>
      <c r="D176" s="310"/>
    </row>
    <row r="177" spans="1:4">
      <c r="A177" s="23" t="s">
        <v>327</v>
      </c>
      <c r="B177" s="22" t="s">
        <v>328</v>
      </c>
      <c r="C177" s="24" t="s">
        <v>329</v>
      </c>
      <c r="D177" s="22" t="s">
        <v>330</v>
      </c>
    </row>
    <row r="178" spans="1:4" ht="30">
      <c r="A178" s="23" t="s">
        <v>331</v>
      </c>
      <c r="B178" s="22">
        <v>0</v>
      </c>
      <c r="C178" s="24">
        <v>0</v>
      </c>
      <c r="D178" s="22" t="s">
        <v>332</v>
      </c>
    </row>
    <row r="179" spans="1:4">
      <c r="B179" s="22">
        <v>1</v>
      </c>
      <c r="C179" s="24">
        <v>1</v>
      </c>
      <c r="D179" s="22" t="s">
        <v>348</v>
      </c>
    </row>
    <row r="180" spans="1:4">
      <c r="B180" s="22">
        <v>2</v>
      </c>
      <c r="C180" s="24">
        <v>1</v>
      </c>
      <c r="D180" s="22" t="s">
        <v>348</v>
      </c>
    </row>
    <row r="181" spans="1:4">
      <c r="B181" s="22">
        <v>3</v>
      </c>
      <c r="C181" s="24">
        <v>4</v>
      </c>
      <c r="D181" s="22" t="s">
        <v>339</v>
      </c>
    </row>
    <row r="182" spans="1:4">
      <c r="B182" s="22">
        <v>4</v>
      </c>
      <c r="C182" s="24">
        <v>1</v>
      </c>
      <c r="D182" s="22" t="s">
        <v>348</v>
      </c>
    </row>
    <row r="183" spans="1:4">
      <c r="B183" s="22">
        <v>5</v>
      </c>
      <c r="C183" s="24">
        <v>5</v>
      </c>
      <c r="D183" s="22" t="s">
        <v>356</v>
      </c>
    </row>
    <row r="184" spans="1:4" ht="60">
      <c r="A184" s="23" t="s">
        <v>336</v>
      </c>
      <c r="B184" s="22">
        <v>0</v>
      </c>
      <c r="C184" s="24">
        <v>0</v>
      </c>
      <c r="D184" s="22" t="s">
        <v>332</v>
      </c>
    </row>
    <row r="185" spans="1:4">
      <c r="B185" s="22">
        <v>1</v>
      </c>
      <c r="C185" s="24">
        <v>0</v>
      </c>
      <c r="D185" s="22" t="s">
        <v>332</v>
      </c>
    </row>
    <row r="186" spans="1:4">
      <c r="B186" s="22">
        <v>2</v>
      </c>
      <c r="C186" s="24">
        <v>2</v>
      </c>
      <c r="D186" s="22" t="s">
        <v>344</v>
      </c>
    </row>
    <row r="187" spans="1:4">
      <c r="B187" s="22">
        <v>3</v>
      </c>
      <c r="C187" s="24">
        <v>3</v>
      </c>
      <c r="D187" s="22" t="s">
        <v>345</v>
      </c>
    </row>
    <row r="188" spans="1:4">
      <c r="B188" s="22">
        <v>4</v>
      </c>
      <c r="C188" s="24">
        <v>3</v>
      </c>
      <c r="D188" s="22" t="s">
        <v>345</v>
      </c>
    </row>
    <row r="189" spans="1:4">
      <c r="B189" s="22">
        <v>5</v>
      </c>
      <c r="C189" s="24">
        <v>3</v>
      </c>
      <c r="D189" s="22" t="s">
        <v>345</v>
      </c>
    </row>
    <row r="190" spans="1:4" ht="45">
      <c r="A190" s="23" t="s">
        <v>340</v>
      </c>
      <c r="B190" s="22">
        <v>0</v>
      </c>
      <c r="C190" s="24">
        <v>4</v>
      </c>
      <c r="D190" s="22" t="s">
        <v>341</v>
      </c>
    </row>
    <row r="191" spans="1:4">
      <c r="B191" s="22">
        <v>1</v>
      </c>
      <c r="C191" s="24">
        <v>3</v>
      </c>
      <c r="D191" s="22" t="s">
        <v>333</v>
      </c>
    </row>
    <row r="192" spans="1:4">
      <c r="B192" s="22">
        <v>2</v>
      </c>
      <c r="C192" s="24">
        <v>0</v>
      </c>
      <c r="D192" s="22" t="s">
        <v>332</v>
      </c>
    </row>
    <row r="193" spans="1:4">
      <c r="B193" s="22">
        <v>3</v>
      </c>
      <c r="C193" s="24">
        <v>2</v>
      </c>
      <c r="D193" s="22" t="s">
        <v>334</v>
      </c>
    </row>
    <row r="194" spans="1:4">
      <c r="B194" s="22">
        <v>4</v>
      </c>
      <c r="C194" s="24">
        <v>1</v>
      </c>
      <c r="D194" s="22" t="s">
        <v>335</v>
      </c>
    </row>
    <row r="195" spans="1:4">
      <c r="B195" s="22">
        <v>5</v>
      </c>
      <c r="C195" s="24">
        <v>0</v>
      </c>
      <c r="D195" s="22" t="s">
        <v>332</v>
      </c>
    </row>
    <row r="196" spans="1:4" ht="60">
      <c r="A196" s="23" t="s">
        <v>355</v>
      </c>
      <c r="B196" s="22">
        <v>0</v>
      </c>
      <c r="C196" s="24">
        <v>4</v>
      </c>
      <c r="D196" s="22" t="s">
        <v>341</v>
      </c>
    </row>
    <row r="197" spans="1:4">
      <c r="B197" s="22">
        <v>1</v>
      </c>
      <c r="C197" s="24">
        <v>3</v>
      </c>
      <c r="D197" s="22" t="s">
        <v>333</v>
      </c>
    </row>
    <row r="198" spans="1:4">
      <c r="B198" s="22">
        <v>2</v>
      </c>
      <c r="C198" s="24">
        <v>0</v>
      </c>
      <c r="D198" s="22" t="s">
        <v>332</v>
      </c>
    </row>
    <row r="199" spans="1:4">
      <c r="B199" s="22">
        <v>3</v>
      </c>
      <c r="C199" s="24">
        <v>2</v>
      </c>
      <c r="D199" s="22" t="s">
        <v>334</v>
      </c>
    </row>
    <row r="200" spans="1:4">
      <c r="B200" s="22">
        <v>4</v>
      </c>
      <c r="C200" s="24">
        <v>1</v>
      </c>
      <c r="D200" s="22" t="s">
        <v>335</v>
      </c>
    </row>
    <row r="201" spans="1:4">
      <c r="B201" s="22">
        <v>5</v>
      </c>
      <c r="C201" s="24">
        <v>0</v>
      </c>
      <c r="D201" s="22" t="s">
        <v>332</v>
      </c>
    </row>
    <row r="204" spans="1:4">
      <c r="A204" s="310" t="s">
        <v>14</v>
      </c>
      <c r="B204" s="310"/>
      <c r="C204" s="310"/>
      <c r="D204" s="310"/>
    </row>
    <row r="205" spans="1:4">
      <c r="A205" s="23" t="s">
        <v>327</v>
      </c>
      <c r="B205" s="22" t="s">
        <v>328</v>
      </c>
      <c r="C205" s="24" t="s">
        <v>329</v>
      </c>
      <c r="D205" s="22" t="s">
        <v>330</v>
      </c>
    </row>
    <row r="206" spans="1:4" ht="30">
      <c r="A206" s="23" t="s">
        <v>331</v>
      </c>
      <c r="B206" s="22">
        <v>0</v>
      </c>
      <c r="C206" s="24">
        <v>0</v>
      </c>
      <c r="D206" s="22" t="s">
        <v>332</v>
      </c>
    </row>
    <row r="207" spans="1:4">
      <c r="B207" s="22">
        <v>1</v>
      </c>
      <c r="C207" s="24">
        <v>1</v>
      </c>
      <c r="D207" s="22" t="s">
        <v>343</v>
      </c>
    </row>
    <row r="208" spans="1:4">
      <c r="B208" s="22">
        <v>2</v>
      </c>
      <c r="C208" s="24">
        <v>0</v>
      </c>
      <c r="D208" s="22" t="s">
        <v>332</v>
      </c>
    </row>
    <row r="209" spans="1:4">
      <c r="B209" s="22">
        <v>3</v>
      </c>
      <c r="C209" s="24">
        <v>1</v>
      </c>
      <c r="D209" s="22" t="s">
        <v>343</v>
      </c>
    </row>
    <row r="210" spans="1:4">
      <c r="B210" s="22">
        <v>4</v>
      </c>
      <c r="C210" s="24">
        <v>7</v>
      </c>
      <c r="D210" s="22" t="s">
        <v>354</v>
      </c>
    </row>
    <row r="211" spans="1:4">
      <c r="B211" s="22">
        <v>5</v>
      </c>
      <c r="C211" s="24">
        <v>2</v>
      </c>
      <c r="D211" s="22" t="s">
        <v>344</v>
      </c>
    </row>
    <row r="212" spans="1:4" ht="60">
      <c r="A212" s="23" t="s">
        <v>336</v>
      </c>
      <c r="B212" s="22">
        <v>0</v>
      </c>
      <c r="C212" s="24">
        <v>0</v>
      </c>
      <c r="D212" s="22" t="s">
        <v>332</v>
      </c>
    </row>
    <row r="213" spans="1:4">
      <c r="B213" s="22">
        <v>1</v>
      </c>
      <c r="C213" s="24">
        <v>1</v>
      </c>
      <c r="D213" s="22" t="s">
        <v>343</v>
      </c>
    </row>
    <row r="214" spans="1:4">
      <c r="B214" s="22">
        <v>2</v>
      </c>
      <c r="C214" s="24">
        <v>1</v>
      </c>
      <c r="D214" s="22" t="s">
        <v>343</v>
      </c>
    </row>
    <row r="215" spans="1:4">
      <c r="B215" s="22">
        <v>3</v>
      </c>
      <c r="C215" s="24">
        <v>0</v>
      </c>
      <c r="D215" s="22" t="s">
        <v>332</v>
      </c>
    </row>
    <row r="216" spans="1:4">
      <c r="B216" s="22">
        <v>4</v>
      </c>
      <c r="C216" s="24">
        <v>7</v>
      </c>
      <c r="D216" s="22" t="s">
        <v>354</v>
      </c>
    </row>
    <row r="217" spans="1:4">
      <c r="B217" s="22">
        <v>5</v>
      </c>
      <c r="C217" s="24">
        <v>2</v>
      </c>
      <c r="D217" s="22" t="s">
        <v>344</v>
      </c>
    </row>
    <row r="218" spans="1:4" ht="45">
      <c r="A218" s="23" t="s">
        <v>340</v>
      </c>
      <c r="B218" s="22">
        <v>0</v>
      </c>
      <c r="C218" s="24">
        <v>2</v>
      </c>
      <c r="D218" s="22" t="s">
        <v>334</v>
      </c>
    </row>
    <row r="219" spans="1:4">
      <c r="B219" s="22">
        <v>1</v>
      </c>
      <c r="C219" s="24">
        <v>5</v>
      </c>
      <c r="D219" s="22" t="s">
        <v>349</v>
      </c>
    </row>
    <row r="220" spans="1:4">
      <c r="B220" s="22">
        <v>2</v>
      </c>
      <c r="C220" s="24">
        <v>1</v>
      </c>
      <c r="D220" s="22" t="s">
        <v>335</v>
      </c>
    </row>
    <row r="221" spans="1:4">
      <c r="B221" s="22">
        <v>3</v>
      </c>
      <c r="C221" s="24">
        <v>0</v>
      </c>
      <c r="D221" s="22" t="s">
        <v>332</v>
      </c>
    </row>
    <row r="222" spans="1:4">
      <c r="B222" s="22">
        <v>4</v>
      </c>
      <c r="C222" s="24">
        <v>1</v>
      </c>
      <c r="D222" s="22" t="s">
        <v>335</v>
      </c>
    </row>
    <row r="223" spans="1:4">
      <c r="B223" s="22">
        <v>5</v>
      </c>
      <c r="C223" s="24">
        <v>1</v>
      </c>
      <c r="D223" s="22" t="s">
        <v>335</v>
      </c>
    </row>
    <row r="224" spans="1:4" ht="60">
      <c r="A224" s="23" t="s">
        <v>355</v>
      </c>
      <c r="B224" s="22">
        <v>0</v>
      </c>
      <c r="C224" s="24">
        <v>2</v>
      </c>
      <c r="D224" s="22" t="s">
        <v>334</v>
      </c>
    </row>
    <row r="225" spans="1:4">
      <c r="B225" s="22">
        <v>1</v>
      </c>
      <c r="C225" s="24">
        <v>5</v>
      </c>
      <c r="D225" s="22" t="s">
        <v>349</v>
      </c>
    </row>
    <row r="226" spans="1:4">
      <c r="B226" s="22">
        <v>2</v>
      </c>
      <c r="C226" s="24">
        <v>0</v>
      </c>
      <c r="D226" s="22" t="s">
        <v>332</v>
      </c>
    </row>
    <row r="227" spans="1:4">
      <c r="B227" s="22">
        <v>3</v>
      </c>
      <c r="C227" s="24">
        <v>0</v>
      </c>
      <c r="D227" s="22" t="s">
        <v>332</v>
      </c>
    </row>
    <row r="228" spans="1:4">
      <c r="B228" s="22">
        <v>4</v>
      </c>
      <c r="C228" s="24">
        <v>3</v>
      </c>
      <c r="D228" s="22" t="s">
        <v>333</v>
      </c>
    </row>
    <row r="229" spans="1:4">
      <c r="B229" s="22">
        <v>5</v>
      </c>
      <c r="C229" s="24">
        <v>0</v>
      </c>
      <c r="D229" s="22" t="s">
        <v>332</v>
      </c>
    </row>
    <row r="232" spans="1:4">
      <c r="A232" s="310" t="s">
        <v>15</v>
      </c>
      <c r="B232" s="310"/>
      <c r="C232" s="310"/>
      <c r="D232" s="310"/>
    </row>
    <row r="233" spans="1:4">
      <c r="A233" s="23" t="s">
        <v>327</v>
      </c>
      <c r="B233" s="22" t="s">
        <v>328</v>
      </c>
      <c r="C233" s="24" t="s">
        <v>329</v>
      </c>
      <c r="D233" s="22" t="s">
        <v>330</v>
      </c>
    </row>
    <row r="234" spans="1:4" ht="30">
      <c r="A234" s="23" t="s">
        <v>331</v>
      </c>
      <c r="B234" s="22">
        <v>0</v>
      </c>
      <c r="C234" s="24">
        <v>2</v>
      </c>
      <c r="D234" s="22" t="s">
        <v>334</v>
      </c>
    </row>
    <row r="235" spans="1:4">
      <c r="B235" s="22">
        <v>1</v>
      </c>
      <c r="C235" s="24">
        <v>1</v>
      </c>
      <c r="D235" s="22" t="s">
        <v>335</v>
      </c>
    </row>
    <row r="236" spans="1:4">
      <c r="B236" s="22">
        <v>2</v>
      </c>
      <c r="C236" s="24">
        <v>0</v>
      </c>
      <c r="D236" s="22" t="s">
        <v>332</v>
      </c>
    </row>
    <row r="237" spans="1:4">
      <c r="B237" s="22">
        <v>3</v>
      </c>
      <c r="C237" s="24">
        <v>2</v>
      </c>
      <c r="D237" s="22" t="s">
        <v>334</v>
      </c>
    </row>
    <row r="238" spans="1:4">
      <c r="B238" s="22">
        <v>4</v>
      </c>
      <c r="C238" s="24">
        <v>4</v>
      </c>
      <c r="D238" s="22" t="s">
        <v>341</v>
      </c>
    </row>
    <row r="239" spans="1:4">
      <c r="B239" s="22">
        <v>5</v>
      </c>
      <c r="C239" s="24">
        <v>1</v>
      </c>
      <c r="D239" s="22" t="s">
        <v>335</v>
      </c>
    </row>
    <row r="240" spans="1:4" ht="60">
      <c r="A240" s="23" t="s">
        <v>336</v>
      </c>
      <c r="B240" s="22">
        <v>0</v>
      </c>
      <c r="C240" s="24">
        <v>1</v>
      </c>
      <c r="D240" s="22" t="s">
        <v>343</v>
      </c>
    </row>
    <row r="241" spans="1:4">
      <c r="B241" s="22">
        <v>1</v>
      </c>
      <c r="C241" s="24">
        <v>1</v>
      </c>
      <c r="D241" s="22" t="s">
        <v>343</v>
      </c>
    </row>
    <row r="242" spans="1:4">
      <c r="B242" s="22">
        <v>2</v>
      </c>
      <c r="C242" s="24">
        <v>1</v>
      </c>
      <c r="D242" s="22" t="s">
        <v>343</v>
      </c>
    </row>
    <row r="243" spans="1:4">
      <c r="B243" s="22">
        <v>3</v>
      </c>
      <c r="C243" s="24">
        <v>3</v>
      </c>
      <c r="D243" s="22" t="s">
        <v>345</v>
      </c>
    </row>
    <row r="244" spans="1:4">
      <c r="B244" s="22">
        <v>4</v>
      </c>
      <c r="C244" s="24">
        <v>4</v>
      </c>
      <c r="D244" s="22" t="s">
        <v>347</v>
      </c>
    </row>
    <row r="245" spans="1:4">
      <c r="B245" s="22">
        <v>5</v>
      </c>
      <c r="C245" s="24">
        <v>1</v>
      </c>
      <c r="D245" s="22" t="s">
        <v>343</v>
      </c>
    </row>
    <row r="246" spans="1:4" ht="45">
      <c r="A246" s="23" t="s">
        <v>340</v>
      </c>
      <c r="B246" s="22">
        <v>0</v>
      </c>
      <c r="C246" s="24">
        <v>1</v>
      </c>
      <c r="D246" s="22" t="s">
        <v>343</v>
      </c>
    </row>
    <row r="247" spans="1:4">
      <c r="B247" s="22">
        <v>1</v>
      </c>
      <c r="C247" s="24">
        <v>4</v>
      </c>
      <c r="D247" s="22" t="s">
        <v>347</v>
      </c>
    </row>
    <row r="248" spans="1:4">
      <c r="B248" s="22">
        <v>2</v>
      </c>
      <c r="C248" s="24">
        <v>0</v>
      </c>
      <c r="D248" s="22" t="s">
        <v>332</v>
      </c>
    </row>
    <row r="249" spans="1:4">
      <c r="B249" s="22">
        <v>3</v>
      </c>
      <c r="C249" s="24">
        <v>2</v>
      </c>
      <c r="D249" s="22" t="s">
        <v>344</v>
      </c>
    </row>
    <row r="250" spans="1:4">
      <c r="B250" s="22">
        <v>4</v>
      </c>
      <c r="C250" s="24">
        <v>3</v>
      </c>
      <c r="D250" s="22" t="s">
        <v>345</v>
      </c>
    </row>
    <row r="251" spans="1:4">
      <c r="B251" s="22">
        <v>5</v>
      </c>
      <c r="C251" s="24">
        <v>1</v>
      </c>
      <c r="D251" s="22" t="s">
        <v>343</v>
      </c>
    </row>
    <row r="252" spans="1:4" ht="60">
      <c r="A252" s="23" t="s">
        <v>355</v>
      </c>
      <c r="B252" s="22">
        <v>0</v>
      </c>
      <c r="C252" s="24">
        <v>1</v>
      </c>
      <c r="D252" s="22" t="s">
        <v>335</v>
      </c>
    </row>
    <row r="253" spans="1:4">
      <c r="B253" s="22">
        <v>1</v>
      </c>
      <c r="C253" s="24">
        <v>2</v>
      </c>
      <c r="D253" s="22" t="s">
        <v>334</v>
      </c>
    </row>
    <row r="254" spans="1:4">
      <c r="B254" s="22">
        <v>2</v>
      </c>
      <c r="C254" s="24">
        <v>2</v>
      </c>
      <c r="D254" s="22" t="s">
        <v>334</v>
      </c>
    </row>
    <row r="255" spans="1:4">
      <c r="B255" s="22">
        <v>3</v>
      </c>
      <c r="C255" s="24">
        <v>1</v>
      </c>
      <c r="D255" s="22" t="s">
        <v>335</v>
      </c>
    </row>
    <row r="256" spans="1:4">
      <c r="B256" s="22">
        <v>4</v>
      </c>
      <c r="C256" s="24">
        <v>4</v>
      </c>
      <c r="D256" s="22" t="s">
        <v>341</v>
      </c>
    </row>
    <row r="257" spans="1:4">
      <c r="B257" s="22">
        <v>5</v>
      </c>
      <c r="C257" s="24">
        <v>0</v>
      </c>
      <c r="D257" s="22" t="s">
        <v>332</v>
      </c>
    </row>
    <row r="260" spans="1:4">
      <c r="A260" s="310" t="s">
        <v>16</v>
      </c>
      <c r="B260" s="310"/>
      <c r="C260" s="310"/>
      <c r="D260" s="310"/>
    </row>
    <row r="261" spans="1:4">
      <c r="A261" s="23" t="s">
        <v>327</v>
      </c>
      <c r="B261" s="22" t="s">
        <v>328</v>
      </c>
      <c r="C261" s="24" t="s">
        <v>329</v>
      </c>
      <c r="D261" s="22" t="s">
        <v>330</v>
      </c>
    </row>
    <row r="262" spans="1:4" ht="30">
      <c r="A262" s="23" t="s">
        <v>331</v>
      </c>
      <c r="B262" s="22">
        <v>0</v>
      </c>
      <c r="C262" s="24">
        <v>0</v>
      </c>
      <c r="D262" s="22" t="s">
        <v>332</v>
      </c>
    </row>
    <row r="263" spans="1:4">
      <c r="B263" s="22">
        <v>1</v>
      </c>
      <c r="C263" s="24">
        <v>1</v>
      </c>
      <c r="D263" s="22" t="s">
        <v>343</v>
      </c>
    </row>
    <row r="264" spans="1:4">
      <c r="B264" s="22">
        <v>2</v>
      </c>
      <c r="C264" s="24">
        <v>0</v>
      </c>
      <c r="D264" s="22" t="s">
        <v>332</v>
      </c>
    </row>
    <row r="265" spans="1:4">
      <c r="B265" s="22">
        <v>3</v>
      </c>
      <c r="C265" s="24">
        <v>2</v>
      </c>
      <c r="D265" s="22" t="s">
        <v>344</v>
      </c>
    </row>
    <row r="266" spans="1:4">
      <c r="B266" s="22">
        <v>4</v>
      </c>
      <c r="C266" s="24">
        <v>4</v>
      </c>
      <c r="D266" s="22" t="s">
        <v>347</v>
      </c>
    </row>
    <row r="267" spans="1:4">
      <c r="B267" s="22">
        <v>5</v>
      </c>
      <c r="C267" s="24">
        <v>4</v>
      </c>
      <c r="D267" s="22" t="s">
        <v>347</v>
      </c>
    </row>
    <row r="268" spans="1:4" ht="60">
      <c r="A268" s="23" t="s">
        <v>336</v>
      </c>
      <c r="B268" s="22">
        <v>0</v>
      </c>
      <c r="C268" s="24">
        <v>0</v>
      </c>
      <c r="D268" s="22" t="s">
        <v>332</v>
      </c>
    </row>
    <row r="269" spans="1:4">
      <c r="B269" s="22">
        <v>1</v>
      </c>
      <c r="C269" s="24">
        <v>1</v>
      </c>
      <c r="D269" s="22" t="s">
        <v>335</v>
      </c>
    </row>
    <row r="270" spans="1:4">
      <c r="B270" s="22">
        <v>2</v>
      </c>
      <c r="C270" s="24">
        <v>0</v>
      </c>
      <c r="D270" s="22" t="s">
        <v>332</v>
      </c>
    </row>
    <row r="271" spans="1:4">
      <c r="B271" s="22">
        <v>3</v>
      </c>
      <c r="C271" s="24">
        <v>3</v>
      </c>
      <c r="D271" s="22" t="s">
        <v>333</v>
      </c>
    </row>
    <row r="272" spans="1:4">
      <c r="B272" s="22">
        <v>4</v>
      </c>
      <c r="C272" s="24">
        <v>2</v>
      </c>
      <c r="D272" s="22" t="s">
        <v>334</v>
      </c>
    </row>
    <row r="273" spans="1:4">
      <c r="B273" s="22">
        <v>5</v>
      </c>
      <c r="C273" s="24">
        <v>4</v>
      </c>
      <c r="D273" s="22" t="s">
        <v>341</v>
      </c>
    </row>
    <row r="274" spans="1:4" ht="45">
      <c r="A274" s="23" t="s">
        <v>340</v>
      </c>
      <c r="B274" s="22">
        <v>0</v>
      </c>
      <c r="C274" s="24">
        <v>4</v>
      </c>
      <c r="D274" s="22" t="s">
        <v>347</v>
      </c>
    </row>
    <row r="275" spans="1:4">
      <c r="B275" s="22">
        <v>1</v>
      </c>
      <c r="C275" s="24">
        <v>3</v>
      </c>
      <c r="D275" s="22" t="s">
        <v>345</v>
      </c>
    </row>
    <row r="276" spans="1:4">
      <c r="B276" s="22">
        <v>2</v>
      </c>
      <c r="C276" s="24">
        <v>1</v>
      </c>
      <c r="D276" s="22" t="s">
        <v>343</v>
      </c>
    </row>
    <row r="277" spans="1:4">
      <c r="B277" s="22">
        <v>3</v>
      </c>
      <c r="C277" s="24">
        <v>2</v>
      </c>
      <c r="D277" s="22" t="s">
        <v>344</v>
      </c>
    </row>
    <row r="278" spans="1:4">
      <c r="B278" s="22">
        <v>4</v>
      </c>
      <c r="C278" s="24">
        <v>0</v>
      </c>
      <c r="D278" s="22" t="s">
        <v>332</v>
      </c>
    </row>
    <row r="279" spans="1:4">
      <c r="B279" s="22">
        <v>5</v>
      </c>
      <c r="C279" s="24">
        <v>1</v>
      </c>
      <c r="D279" s="22" t="s">
        <v>343</v>
      </c>
    </row>
    <row r="280" spans="1:4" ht="60">
      <c r="A280" s="23" t="s">
        <v>355</v>
      </c>
      <c r="B280" s="22">
        <v>0</v>
      </c>
      <c r="C280" s="24">
        <v>3</v>
      </c>
      <c r="D280" s="22" t="s">
        <v>333</v>
      </c>
    </row>
    <row r="281" spans="1:4">
      <c r="B281" s="22">
        <v>1</v>
      </c>
      <c r="C281" s="24">
        <v>2</v>
      </c>
      <c r="D281" s="22" t="s">
        <v>334</v>
      </c>
    </row>
    <row r="282" spans="1:4">
      <c r="B282" s="22">
        <v>2</v>
      </c>
      <c r="C282" s="24">
        <v>1</v>
      </c>
      <c r="D282" s="22" t="s">
        <v>335</v>
      </c>
    </row>
    <row r="283" spans="1:4">
      <c r="B283" s="22">
        <v>3</v>
      </c>
      <c r="C283" s="24">
        <v>2</v>
      </c>
      <c r="D283" s="22" t="s">
        <v>334</v>
      </c>
    </row>
    <row r="284" spans="1:4">
      <c r="B284" s="22">
        <v>4</v>
      </c>
      <c r="C284" s="24">
        <v>1</v>
      </c>
      <c r="D284" s="22" t="s">
        <v>335</v>
      </c>
    </row>
    <row r="285" spans="1:4">
      <c r="B285" s="22">
        <v>5</v>
      </c>
      <c r="C285" s="24">
        <v>1</v>
      </c>
      <c r="D285" s="22" t="s">
        <v>335</v>
      </c>
    </row>
    <row r="288" spans="1:4">
      <c r="A288" s="310" t="s">
        <v>17</v>
      </c>
      <c r="B288" s="310"/>
      <c r="C288" s="310"/>
      <c r="D288" s="310"/>
    </row>
    <row r="289" spans="1:4">
      <c r="A289" s="23" t="s">
        <v>327</v>
      </c>
      <c r="B289" s="22" t="s">
        <v>328</v>
      </c>
      <c r="C289" s="24" t="s">
        <v>329</v>
      </c>
      <c r="D289" s="22" t="s">
        <v>330</v>
      </c>
    </row>
    <row r="290" spans="1:4" ht="30">
      <c r="A290" s="23" t="s">
        <v>331</v>
      </c>
      <c r="B290" s="22">
        <v>0</v>
      </c>
      <c r="C290" s="24">
        <v>0</v>
      </c>
      <c r="D290" s="22" t="s">
        <v>332</v>
      </c>
    </row>
    <row r="291" spans="1:4">
      <c r="B291" s="22">
        <v>1</v>
      </c>
      <c r="C291" s="24">
        <v>1</v>
      </c>
      <c r="D291" s="22" t="s">
        <v>343</v>
      </c>
    </row>
    <row r="292" spans="1:4">
      <c r="B292" s="22">
        <v>2</v>
      </c>
      <c r="C292" s="24">
        <v>0</v>
      </c>
      <c r="D292" s="22" t="s">
        <v>332</v>
      </c>
    </row>
    <row r="293" spans="1:4">
      <c r="B293" s="22">
        <v>3</v>
      </c>
      <c r="C293" s="24">
        <v>3</v>
      </c>
      <c r="D293" s="22" t="s">
        <v>345</v>
      </c>
    </row>
    <row r="294" spans="1:4">
      <c r="B294" s="22">
        <v>4</v>
      </c>
      <c r="C294" s="24">
        <v>3</v>
      </c>
      <c r="D294" s="22" t="s">
        <v>345</v>
      </c>
    </row>
    <row r="295" spans="1:4">
      <c r="B295" s="22">
        <v>5</v>
      </c>
      <c r="C295" s="24">
        <v>4</v>
      </c>
      <c r="D295" s="22" t="s">
        <v>347</v>
      </c>
    </row>
    <row r="296" spans="1:4" ht="60">
      <c r="A296" s="23" t="s">
        <v>336</v>
      </c>
      <c r="B296" s="22">
        <v>0</v>
      </c>
      <c r="C296" s="24">
        <v>0</v>
      </c>
      <c r="D296" s="22" t="s">
        <v>332</v>
      </c>
    </row>
    <row r="297" spans="1:4">
      <c r="B297" s="22">
        <v>1</v>
      </c>
      <c r="C297" s="24">
        <v>0</v>
      </c>
      <c r="D297" s="22" t="s">
        <v>332</v>
      </c>
    </row>
    <row r="298" spans="1:4">
      <c r="B298" s="22">
        <v>2</v>
      </c>
      <c r="C298" s="24">
        <v>1</v>
      </c>
      <c r="D298" s="22" t="s">
        <v>335</v>
      </c>
    </row>
    <row r="299" spans="1:4">
      <c r="B299" s="22">
        <v>3</v>
      </c>
      <c r="C299" s="24">
        <v>2</v>
      </c>
      <c r="D299" s="22" t="s">
        <v>334</v>
      </c>
    </row>
    <row r="300" spans="1:4">
      <c r="B300" s="22">
        <v>4</v>
      </c>
      <c r="C300" s="24">
        <v>5</v>
      </c>
      <c r="D300" s="22" t="s">
        <v>349</v>
      </c>
    </row>
    <row r="301" spans="1:4">
      <c r="B301" s="22">
        <v>5</v>
      </c>
      <c r="C301" s="24">
        <v>2</v>
      </c>
      <c r="D301" s="22" t="s">
        <v>334</v>
      </c>
    </row>
    <row r="302" spans="1:4" ht="45">
      <c r="A302" s="23" t="s">
        <v>340</v>
      </c>
      <c r="B302" s="22">
        <v>0</v>
      </c>
      <c r="C302" s="24">
        <v>3</v>
      </c>
      <c r="D302" s="22" t="s">
        <v>333</v>
      </c>
    </row>
    <row r="303" spans="1:4">
      <c r="B303" s="22">
        <v>1</v>
      </c>
      <c r="C303" s="24">
        <v>4</v>
      </c>
      <c r="D303" s="22" t="s">
        <v>341</v>
      </c>
    </row>
    <row r="304" spans="1:4">
      <c r="B304" s="22">
        <v>2</v>
      </c>
      <c r="C304" s="24">
        <v>1</v>
      </c>
      <c r="D304" s="22" t="s">
        <v>335</v>
      </c>
    </row>
    <row r="305" spans="1:4">
      <c r="B305" s="22">
        <v>3</v>
      </c>
      <c r="C305" s="24">
        <v>1</v>
      </c>
      <c r="D305" s="22" t="s">
        <v>335</v>
      </c>
    </row>
    <row r="306" spans="1:4">
      <c r="B306" s="22">
        <v>4</v>
      </c>
      <c r="C306" s="24">
        <v>0</v>
      </c>
      <c r="D306" s="22" t="s">
        <v>332</v>
      </c>
    </row>
    <row r="307" spans="1:4">
      <c r="B307" s="22">
        <v>5</v>
      </c>
      <c r="C307" s="24">
        <v>1</v>
      </c>
      <c r="D307" s="22" t="s">
        <v>335</v>
      </c>
    </row>
    <row r="308" spans="1:4" ht="60">
      <c r="A308" s="23" t="s">
        <v>355</v>
      </c>
      <c r="B308" s="22">
        <v>0</v>
      </c>
      <c r="C308" s="24">
        <v>2</v>
      </c>
      <c r="D308" s="22" t="s">
        <v>334</v>
      </c>
    </row>
    <row r="309" spans="1:4">
      <c r="B309" s="22">
        <v>1</v>
      </c>
      <c r="C309" s="24">
        <v>3</v>
      </c>
      <c r="D309" s="22" t="s">
        <v>333</v>
      </c>
    </row>
    <row r="310" spans="1:4">
      <c r="B310" s="22">
        <v>2</v>
      </c>
      <c r="C310" s="24">
        <v>2</v>
      </c>
      <c r="D310" s="22" t="s">
        <v>334</v>
      </c>
    </row>
    <row r="311" spans="1:4">
      <c r="B311" s="22">
        <v>3</v>
      </c>
      <c r="C311" s="24">
        <v>2</v>
      </c>
      <c r="D311" s="22" t="s">
        <v>334</v>
      </c>
    </row>
    <row r="312" spans="1:4">
      <c r="B312" s="22">
        <v>4</v>
      </c>
      <c r="C312" s="24">
        <v>0</v>
      </c>
      <c r="D312" s="22" t="s">
        <v>332</v>
      </c>
    </row>
    <row r="313" spans="1:4">
      <c r="B313" s="22">
        <v>5</v>
      </c>
      <c r="C313" s="24">
        <v>1</v>
      </c>
      <c r="D313" s="22" t="s">
        <v>335</v>
      </c>
    </row>
    <row r="316" spans="1:4">
      <c r="A316" s="310" t="s">
        <v>18</v>
      </c>
      <c r="B316" s="310"/>
      <c r="C316" s="310"/>
      <c r="D316" s="310"/>
    </row>
    <row r="317" spans="1:4">
      <c r="A317" s="23" t="s">
        <v>327</v>
      </c>
      <c r="B317" s="22" t="s">
        <v>328</v>
      </c>
      <c r="C317" s="24" t="s">
        <v>329</v>
      </c>
      <c r="D317" s="22" t="s">
        <v>330</v>
      </c>
    </row>
    <row r="318" spans="1:4" ht="30">
      <c r="A318" s="23" t="s">
        <v>331</v>
      </c>
      <c r="B318" s="22">
        <v>0</v>
      </c>
      <c r="C318" s="24">
        <v>0</v>
      </c>
      <c r="D318" s="22" t="s">
        <v>332</v>
      </c>
    </row>
    <row r="319" spans="1:4">
      <c r="B319" s="22">
        <v>1</v>
      </c>
      <c r="C319" s="24">
        <v>0</v>
      </c>
      <c r="D319" s="22" t="s">
        <v>332</v>
      </c>
    </row>
    <row r="320" spans="1:4">
      <c r="B320" s="22">
        <v>2</v>
      </c>
      <c r="C320" s="24">
        <v>0</v>
      </c>
      <c r="D320" s="22" t="s">
        <v>332</v>
      </c>
    </row>
    <row r="321" spans="1:4">
      <c r="B321" s="22">
        <v>3</v>
      </c>
      <c r="C321" s="24">
        <v>3</v>
      </c>
      <c r="D321" s="22" t="s">
        <v>345</v>
      </c>
    </row>
    <row r="322" spans="1:4">
      <c r="B322" s="22">
        <v>4</v>
      </c>
      <c r="C322" s="24">
        <v>4</v>
      </c>
      <c r="D322" s="22" t="s">
        <v>347</v>
      </c>
    </row>
    <row r="323" spans="1:4">
      <c r="B323" s="22">
        <v>5</v>
      </c>
      <c r="C323" s="24">
        <v>4</v>
      </c>
      <c r="D323" s="22" t="s">
        <v>347</v>
      </c>
    </row>
    <row r="324" spans="1:4" ht="60">
      <c r="A324" s="23" t="s">
        <v>336</v>
      </c>
      <c r="B324" s="22">
        <v>0</v>
      </c>
      <c r="C324" s="24">
        <v>0</v>
      </c>
      <c r="D324" s="22" t="s">
        <v>332</v>
      </c>
    </row>
    <row r="325" spans="1:4">
      <c r="B325" s="22">
        <v>1</v>
      </c>
      <c r="C325" s="24">
        <v>0</v>
      </c>
      <c r="D325" s="22" t="s">
        <v>332</v>
      </c>
    </row>
    <row r="326" spans="1:4">
      <c r="B326" s="22">
        <v>2</v>
      </c>
      <c r="C326" s="24">
        <v>0</v>
      </c>
      <c r="D326" s="22" t="s">
        <v>332</v>
      </c>
    </row>
    <row r="327" spans="1:4">
      <c r="B327" s="22">
        <v>3</v>
      </c>
      <c r="C327" s="24">
        <v>2</v>
      </c>
      <c r="D327" s="22" t="s">
        <v>334</v>
      </c>
    </row>
    <row r="328" spans="1:4">
      <c r="B328" s="22">
        <v>4</v>
      </c>
      <c r="C328" s="24">
        <v>2</v>
      </c>
      <c r="D328" s="22" t="s">
        <v>334</v>
      </c>
    </row>
    <row r="329" spans="1:4">
      <c r="B329" s="22">
        <v>5</v>
      </c>
      <c r="C329" s="24">
        <v>6</v>
      </c>
      <c r="D329" s="22" t="s">
        <v>352</v>
      </c>
    </row>
    <row r="330" spans="1:4" ht="45">
      <c r="A330" s="23" t="s">
        <v>340</v>
      </c>
      <c r="B330" s="22">
        <v>0</v>
      </c>
      <c r="C330" s="24">
        <v>5</v>
      </c>
      <c r="D330" s="22" t="s">
        <v>346</v>
      </c>
    </row>
    <row r="331" spans="1:4">
      <c r="B331" s="22">
        <v>1</v>
      </c>
      <c r="C331" s="24">
        <v>1</v>
      </c>
      <c r="D331" s="22" t="s">
        <v>343</v>
      </c>
    </row>
    <row r="332" spans="1:4">
      <c r="B332" s="22">
        <v>2</v>
      </c>
      <c r="C332" s="24">
        <v>0</v>
      </c>
      <c r="D332" s="22" t="s">
        <v>332</v>
      </c>
    </row>
    <row r="333" spans="1:4">
      <c r="B333" s="22">
        <v>3</v>
      </c>
      <c r="C333" s="24">
        <v>4</v>
      </c>
      <c r="D333" s="22" t="s">
        <v>347</v>
      </c>
    </row>
    <row r="334" spans="1:4">
      <c r="B334" s="22">
        <v>4</v>
      </c>
      <c r="C334" s="24">
        <v>1</v>
      </c>
      <c r="D334" s="22" t="s">
        <v>343</v>
      </c>
    </row>
    <row r="335" spans="1:4">
      <c r="B335" s="22">
        <v>5</v>
      </c>
      <c r="C335" s="24">
        <v>0</v>
      </c>
      <c r="D335" s="22" t="s">
        <v>332</v>
      </c>
    </row>
    <row r="336" spans="1:4" ht="60">
      <c r="A336" s="23" t="s">
        <v>355</v>
      </c>
      <c r="B336" s="22">
        <v>0</v>
      </c>
      <c r="C336" s="24">
        <v>5</v>
      </c>
      <c r="D336" s="22" t="s">
        <v>349</v>
      </c>
    </row>
    <row r="337" spans="1:4">
      <c r="B337" s="22">
        <v>1</v>
      </c>
      <c r="C337" s="24">
        <v>0</v>
      </c>
      <c r="D337" s="22" t="s">
        <v>332</v>
      </c>
    </row>
    <row r="338" spans="1:4">
      <c r="B338" s="22">
        <v>2</v>
      </c>
      <c r="C338" s="24">
        <v>1</v>
      </c>
      <c r="D338" s="22" t="s">
        <v>335</v>
      </c>
    </row>
    <row r="339" spans="1:4">
      <c r="B339" s="22">
        <v>3</v>
      </c>
      <c r="C339" s="24">
        <v>2</v>
      </c>
      <c r="D339" s="22" t="s">
        <v>334</v>
      </c>
    </row>
    <row r="340" spans="1:4">
      <c r="B340" s="22">
        <v>4</v>
      </c>
      <c r="C340" s="24">
        <v>1</v>
      </c>
      <c r="D340" s="22" t="s">
        <v>335</v>
      </c>
    </row>
    <row r="341" spans="1:4">
      <c r="B341" s="22">
        <v>5</v>
      </c>
      <c r="C341" s="24">
        <v>1</v>
      </c>
      <c r="D341" s="22" t="s">
        <v>335</v>
      </c>
    </row>
    <row r="344" spans="1:4">
      <c r="A344" s="310" t="s">
        <v>357</v>
      </c>
      <c r="B344" s="310"/>
      <c r="C344" s="310"/>
      <c r="D344" s="310"/>
    </row>
    <row r="345" spans="1:4">
      <c r="A345" s="23" t="s">
        <v>327</v>
      </c>
      <c r="B345" s="22" t="s">
        <v>328</v>
      </c>
      <c r="C345" s="24" t="s">
        <v>329</v>
      </c>
      <c r="D345" s="22" t="s">
        <v>330</v>
      </c>
    </row>
    <row r="346" spans="1:4" ht="30">
      <c r="A346" s="23" t="s">
        <v>331</v>
      </c>
      <c r="B346" s="22">
        <v>0</v>
      </c>
      <c r="C346" s="24">
        <v>0</v>
      </c>
      <c r="D346" s="22" t="s">
        <v>332</v>
      </c>
    </row>
    <row r="347" spans="1:4">
      <c r="B347" s="22">
        <v>1</v>
      </c>
      <c r="C347" s="24">
        <v>0</v>
      </c>
      <c r="D347" s="22" t="s">
        <v>332</v>
      </c>
    </row>
    <row r="348" spans="1:4">
      <c r="B348" s="22">
        <v>2</v>
      </c>
      <c r="C348" s="24">
        <v>1</v>
      </c>
      <c r="D348" s="22" t="s">
        <v>335</v>
      </c>
    </row>
    <row r="349" spans="1:4">
      <c r="B349" s="22">
        <v>3</v>
      </c>
      <c r="C349" s="24">
        <v>4</v>
      </c>
      <c r="D349" s="22" t="s">
        <v>341</v>
      </c>
    </row>
    <row r="350" spans="1:4">
      <c r="B350" s="22">
        <v>4</v>
      </c>
      <c r="C350" s="24">
        <v>2</v>
      </c>
      <c r="D350" s="22" t="s">
        <v>334</v>
      </c>
    </row>
    <row r="351" spans="1:4">
      <c r="B351" s="22">
        <v>5</v>
      </c>
      <c r="C351" s="24">
        <v>3</v>
      </c>
      <c r="D351" s="22" t="s">
        <v>333</v>
      </c>
    </row>
    <row r="352" spans="1:4" ht="60">
      <c r="A352" s="23" t="s">
        <v>336</v>
      </c>
      <c r="B352" s="22">
        <v>0</v>
      </c>
      <c r="C352" s="24">
        <v>0</v>
      </c>
      <c r="D352" s="22" t="s">
        <v>332</v>
      </c>
    </row>
    <row r="353" spans="1:4">
      <c r="B353" s="22">
        <v>1</v>
      </c>
      <c r="C353" s="24">
        <v>0</v>
      </c>
      <c r="D353" s="22" t="s">
        <v>332</v>
      </c>
    </row>
    <row r="354" spans="1:4">
      <c r="B354" s="22">
        <v>2</v>
      </c>
      <c r="C354" s="24">
        <v>1</v>
      </c>
      <c r="D354" s="22" t="s">
        <v>348</v>
      </c>
    </row>
    <row r="355" spans="1:4">
      <c r="B355" s="22">
        <v>3</v>
      </c>
      <c r="C355" s="24">
        <v>4</v>
      </c>
      <c r="D355" s="22" t="s">
        <v>339</v>
      </c>
    </row>
    <row r="356" spans="1:4">
      <c r="B356" s="22">
        <v>4</v>
      </c>
      <c r="C356" s="24">
        <v>3</v>
      </c>
      <c r="D356" s="22" t="s">
        <v>337</v>
      </c>
    </row>
    <row r="357" spans="1:4">
      <c r="B357" s="22">
        <v>5</v>
      </c>
      <c r="C357" s="24">
        <v>4</v>
      </c>
      <c r="D357" s="22" t="s">
        <v>339</v>
      </c>
    </row>
    <row r="358" spans="1:4" ht="45">
      <c r="A358" s="23" t="s">
        <v>340</v>
      </c>
      <c r="B358" s="22">
        <v>0</v>
      </c>
      <c r="C358" s="24">
        <v>2</v>
      </c>
      <c r="D358" s="22" t="s">
        <v>334</v>
      </c>
    </row>
    <row r="359" spans="1:4">
      <c r="B359" s="22">
        <v>1</v>
      </c>
      <c r="C359" s="24">
        <v>4</v>
      </c>
      <c r="D359" s="22" t="s">
        <v>341</v>
      </c>
    </row>
    <row r="360" spans="1:4">
      <c r="B360" s="22">
        <v>2</v>
      </c>
      <c r="C360" s="24">
        <v>0</v>
      </c>
      <c r="D360" s="22" t="s">
        <v>332</v>
      </c>
    </row>
    <row r="361" spans="1:4">
      <c r="B361" s="22">
        <v>3</v>
      </c>
      <c r="C361" s="24">
        <v>2</v>
      </c>
      <c r="D361" s="22" t="s">
        <v>334</v>
      </c>
    </row>
    <row r="362" spans="1:4">
      <c r="B362" s="22">
        <v>4</v>
      </c>
      <c r="C362" s="24">
        <v>1</v>
      </c>
      <c r="D362" s="22" t="s">
        <v>335</v>
      </c>
    </row>
    <row r="363" spans="1:4">
      <c r="B363" s="22">
        <v>5</v>
      </c>
      <c r="C363" s="24">
        <v>1</v>
      </c>
      <c r="D363" s="22" t="s">
        <v>335</v>
      </c>
    </row>
    <row r="364" spans="1:4" ht="60">
      <c r="A364" s="23" t="s">
        <v>355</v>
      </c>
      <c r="B364" s="22">
        <v>0</v>
      </c>
      <c r="C364" s="24">
        <v>3</v>
      </c>
      <c r="D364" s="22" t="s">
        <v>333</v>
      </c>
    </row>
    <row r="365" spans="1:4">
      <c r="B365" s="22">
        <v>1</v>
      </c>
      <c r="C365" s="24">
        <v>2</v>
      </c>
      <c r="D365" s="22" t="s">
        <v>334</v>
      </c>
    </row>
    <row r="366" spans="1:4">
      <c r="B366" s="22">
        <v>2</v>
      </c>
      <c r="C366" s="24">
        <v>0</v>
      </c>
      <c r="D366" s="22" t="s">
        <v>332</v>
      </c>
    </row>
    <row r="367" spans="1:4">
      <c r="B367" s="22">
        <v>3</v>
      </c>
      <c r="C367" s="24">
        <v>3</v>
      </c>
      <c r="D367" s="22" t="s">
        <v>333</v>
      </c>
    </row>
    <row r="368" spans="1:4">
      <c r="B368" s="22">
        <v>4</v>
      </c>
      <c r="C368" s="24">
        <v>1</v>
      </c>
      <c r="D368" s="22" t="s">
        <v>335</v>
      </c>
    </row>
    <row r="369" spans="1:4">
      <c r="B369" s="22">
        <v>5</v>
      </c>
      <c r="C369" s="24">
        <v>1</v>
      </c>
      <c r="D369" s="22" t="s">
        <v>335</v>
      </c>
    </row>
    <row r="372" spans="1:4">
      <c r="A372" s="310" t="s">
        <v>19</v>
      </c>
      <c r="B372" s="310"/>
      <c r="C372" s="310"/>
      <c r="D372" s="310"/>
    </row>
    <row r="373" spans="1:4">
      <c r="A373" s="23" t="s">
        <v>327</v>
      </c>
      <c r="B373" s="22" t="s">
        <v>328</v>
      </c>
      <c r="C373" s="24" t="s">
        <v>329</v>
      </c>
      <c r="D373" s="22" t="s">
        <v>330</v>
      </c>
    </row>
    <row r="374" spans="1:4" ht="30">
      <c r="A374" s="23" t="s">
        <v>331</v>
      </c>
      <c r="B374" s="22">
        <v>0</v>
      </c>
      <c r="C374" s="24">
        <v>0</v>
      </c>
      <c r="D374" s="22" t="s">
        <v>332</v>
      </c>
    </row>
    <row r="375" spans="1:4">
      <c r="B375" s="22">
        <v>1</v>
      </c>
      <c r="C375" s="24">
        <v>0</v>
      </c>
      <c r="D375" s="22" t="s">
        <v>332</v>
      </c>
    </row>
    <row r="376" spans="1:4">
      <c r="B376" s="22">
        <v>2</v>
      </c>
      <c r="C376" s="24">
        <v>1</v>
      </c>
      <c r="D376" s="22" t="s">
        <v>343</v>
      </c>
    </row>
    <row r="377" spans="1:4">
      <c r="B377" s="22">
        <v>3</v>
      </c>
      <c r="C377" s="24">
        <v>3</v>
      </c>
      <c r="D377" s="22" t="s">
        <v>345</v>
      </c>
    </row>
    <row r="378" spans="1:4">
      <c r="B378" s="22">
        <v>4</v>
      </c>
      <c r="C378" s="24">
        <v>5</v>
      </c>
      <c r="D378" s="22" t="s">
        <v>346</v>
      </c>
    </row>
    <row r="379" spans="1:4">
      <c r="B379" s="22">
        <v>5</v>
      </c>
      <c r="C379" s="24">
        <v>2</v>
      </c>
      <c r="D379" s="22" t="s">
        <v>344</v>
      </c>
    </row>
    <row r="380" spans="1:4" ht="60">
      <c r="A380" s="23" t="s">
        <v>336</v>
      </c>
      <c r="B380" s="22">
        <v>0</v>
      </c>
      <c r="C380" s="24">
        <v>0</v>
      </c>
      <c r="D380" s="22" t="s">
        <v>332</v>
      </c>
    </row>
    <row r="381" spans="1:4">
      <c r="B381" s="22">
        <v>1</v>
      </c>
      <c r="C381" s="24">
        <v>0</v>
      </c>
      <c r="D381" s="22" t="s">
        <v>332</v>
      </c>
    </row>
    <row r="382" spans="1:4">
      <c r="B382" s="22">
        <v>2</v>
      </c>
      <c r="C382" s="24">
        <v>0</v>
      </c>
      <c r="D382" s="22" t="s">
        <v>332</v>
      </c>
    </row>
    <row r="383" spans="1:4">
      <c r="B383" s="22">
        <v>3</v>
      </c>
      <c r="C383" s="24">
        <v>4</v>
      </c>
      <c r="D383" s="22" t="s">
        <v>341</v>
      </c>
    </row>
    <row r="384" spans="1:4">
      <c r="B384" s="22">
        <v>4</v>
      </c>
      <c r="C384" s="24">
        <v>1</v>
      </c>
      <c r="D384" s="22" t="s">
        <v>335</v>
      </c>
    </row>
    <row r="385" spans="1:4">
      <c r="B385" s="22">
        <v>5</v>
      </c>
      <c r="C385" s="24">
        <v>5</v>
      </c>
      <c r="D385" s="22" t="s">
        <v>349</v>
      </c>
    </row>
    <row r="386" spans="1:4" ht="45">
      <c r="A386" s="23" t="s">
        <v>340</v>
      </c>
      <c r="B386" s="22">
        <v>0</v>
      </c>
      <c r="C386" s="24">
        <v>3</v>
      </c>
      <c r="D386" s="22" t="s">
        <v>345</v>
      </c>
    </row>
    <row r="387" spans="1:4">
      <c r="B387" s="22">
        <v>1</v>
      </c>
      <c r="C387" s="24">
        <v>2</v>
      </c>
      <c r="D387" s="22" t="s">
        <v>344</v>
      </c>
    </row>
    <row r="388" spans="1:4">
      <c r="B388" s="22">
        <v>2</v>
      </c>
      <c r="C388" s="24">
        <v>2</v>
      </c>
      <c r="D388" s="22" t="s">
        <v>344</v>
      </c>
    </row>
    <row r="389" spans="1:4">
      <c r="B389" s="22">
        <v>3</v>
      </c>
      <c r="C389" s="24">
        <v>2</v>
      </c>
      <c r="D389" s="22" t="s">
        <v>344</v>
      </c>
    </row>
    <row r="390" spans="1:4">
      <c r="B390" s="22">
        <v>4</v>
      </c>
      <c r="C390" s="24">
        <v>2</v>
      </c>
      <c r="D390" s="22" t="s">
        <v>344</v>
      </c>
    </row>
    <row r="391" spans="1:4">
      <c r="B391" s="22">
        <v>5</v>
      </c>
      <c r="C391" s="24">
        <v>0</v>
      </c>
      <c r="D391" s="22" t="s">
        <v>332</v>
      </c>
    </row>
    <row r="392" spans="1:4" ht="60">
      <c r="A392" s="23" t="s">
        <v>355</v>
      </c>
      <c r="B392" s="22">
        <v>0</v>
      </c>
      <c r="C392" s="24">
        <v>3</v>
      </c>
      <c r="D392" s="22" t="s">
        <v>333</v>
      </c>
    </row>
    <row r="393" spans="1:4">
      <c r="B393" s="22">
        <v>1</v>
      </c>
      <c r="C393" s="24">
        <v>3</v>
      </c>
      <c r="D393" s="22" t="s">
        <v>333</v>
      </c>
    </row>
    <row r="394" spans="1:4">
      <c r="B394" s="22">
        <v>2</v>
      </c>
      <c r="C394" s="24">
        <v>1</v>
      </c>
      <c r="D394" s="22" t="s">
        <v>335</v>
      </c>
    </row>
    <row r="395" spans="1:4">
      <c r="B395" s="22">
        <v>3</v>
      </c>
      <c r="C395" s="24">
        <v>2</v>
      </c>
      <c r="D395" s="22" t="s">
        <v>334</v>
      </c>
    </row>
    <row r="396" spans="1:4">
      <c r="B396" s="22">
        <v>4</v>
      </c>
      <c r="C396" s="24">
        <v>0</v>
      </c>
      <c r="D396" s="22" t="s">
        <v>332</v>
      </c>
    </row>
    <row r="397" spans="1:4">
      <c r="B397" s="22">
        <v>5</v>
      </c>
      <c r="C397" s="24">
        <v>1</v>
      </c>
      <c r="D397" s="22" t="s">
        <v>335</v>
      </c>
    </row>
    <row r="400" spans="1:4">
      <c r="A400" s="310" t="s">
        <v>20</v>
      </c>
      <c r="B400" s="310"/>
      <c r="C400" s="310"/>
      <c r="D400" s="310"/>
    </row>
    <row r="401" spans="1:4">
      <c r="A401" s="23" t="s">
        <v>327</v>
      </c>
      <c r="B401" s="22" t="s">
        <v>328</v>
      </c>
      <c r="C401" s="24" t="s">
        <v>329</v>
      </c>
      <c r="D401" s="22" t="s">
        <v>330</v>
      </c>
    </row>
    <row r="402" spans="1:4" ht="30">
      <c r="A402" s="23" t="s">
        <v>331</v>
      </c>
      <c r="B402" s="22">
        <v>0</v>
      </c>
      <c r="C402" s="24">
        <v>0</v>
      </c>
      <c r="D402" s="22" t="s">
        <v>332</v>
      </c>
    </row>
    <row r="403" spans="1:4">
      <c r="B403" s="22">
        <v>1</v>
      </c>
      <c r="C403" s="24">
        <v>0</v>
      </c>
      <c r="D403" s="22" t="s">
        <v>332</v>
      </c>
    </row>
    <row r="404" spans="1:4">
      <c r="B404" s="22">
        <v>2</v>
      </c>
      <c r="C404" s="24">
        <v>1</v>
      </c>
      <c r="D404" s="22" t="s">
        <v>343</v>
      </c>
    </row>
    <row r="405" spans="1:4">
      <c r="B405" s="22">
        <v>3</v>
      </c>
      <c r="C405" s="24">
        <v>6</v>
      </c>
      <c r="D405" s="22" t="s">
        <v>351</v>
      </c>
    </row>
    <row r="406" spans="1:4">
      <c r="B406" s="22">
        <v>4</v>
      </c>
      <c r="C406" s="24">
        <v>2</v>
      </c>
      <c r="D406" s="22" t="s">
        <v>344</v>
      </c>
    </row>
    <row r="407" spans="1:4">
      <c r="B407" s="22">
        <v>5</v>
      </c>
      <c r="C407" s="24">
        <v>2</v>
      </c>
      <c r="D407" s="22" t="s">
        <v>344</v>
      </c>
    </row>
    <row r="408" spans="1:4" ht="60">
      <c r="A408" s="23" t="s">
        <v>336</v>
      </c>
      <c r="B408" s="22">
        <v>0</v>
      </c>
      <c r="C408" s="24">
        <v>0</v>
      </c>
      <c r="D408" s="22" t="s">
        <v>332</v>
      </c>
    </row>
    <row r="409" spans="1:4">
      <c r="B409" s="22">
        <v>1</v>
      </c>
      <c r="C409" s="24">
        <v>1</v>
      </c>
      <c r="D409" s="22" t="s">
        <v>343</v>
      </c>
    </row>
    <row r="410" spans="1:4">
      <c r="B410" s="22">
        <v>2</v>
      </c>
      <c r="C410" s="24">
        <v>2</v>
      </c>
      <c r="D410" s="22" t="s">
        <v>344</v>
      </c>
    </row>
    <row r="411" spans="1:4">
      <c r="B411" s="22">
        <v>3</v>
      </c>
      <c r="C411" s="24">
        <v>4</v>
      </c>
      <c r="D411" s="22" t="s">
        <v>347</v>
      </c>
    </row>
    <row r="412" spans="1:4">
      <c r="B412" s="22">
        <v>4</v>
      </c>
      <c r="C412" s="24">
        <v>1</v>
      </c>
      <c r="D412" s="22" t="s">
        <v>343</v>
      </c>
    </row>
    <row r="413" spans="1:4">
      <c r="B413" s="22">
        <v>5</v>
      </c>
      <c r="C413" s="24">
        <v>3</v>
      </c>
      <c r="D413" s="22" t="s">
        <v>345</v>
      </c>
    </row>
    <row r="414" spans="1:4" ht="45">
      <c r="A414" s="23" t="s">
        <v>340</v>
      </c>
      <c r="B414" s="22">
        <v>0</v>
      </c>
      <c r="C414" s="24">
        <v>4</v>
      </c>
      <c r="D414" s="22" t="s">
        <v>341</v>
      </c>
    </row>
    <row r="415" spans="1:4">
      <c r="B415" s="22">
        <v>1</v>
      </c>
      <c r="C415" s="24">
        <v>1</v>
      </c>
      <c r="D415" s="22" t="s">
        <v>335</v>
      </c>
    </row>
    <row r="416" spans="1:4">
      <c r="B416" s="22">
        <v>2</v>
      </c>
      <c r="C416" s="24">
        <v>1</v>
      </c>
      <c r="D416" s="22" t="s">
        <v>335</v>
      </c>
    </row>
    <row r="417" spans="1:4">
      <c r="B417" s="22">
        <v>3</v>
      </c>
      <c r="C417" s="24">
        <v>2</v>
      </c>
      <c r="D417" s="22" t="s">
        <v>334</v>
      </c>
    </row>
    <row r="418" spans="1:4">
      <c r="B418" s="22">
        <v>4</v>
      </c>
      <c r="C418" s="24">
        <v>1</v>
      </c>
      <c r="D418" s="22" t="s">
        <v>335</v>
      </c>
    </row>
    <row r="419" spans="1:4">
      <c r="B419" s="22">
        <v>5</v>
      </c>
      <c r="C419" s="24">
        <v>1</v>
      </c>
      <c r="D419" s="22" t="s">
        <v>335</v>
      </c>
    </row>
    <row r="420" spans="1:4" ht="60">
      <c r="A420" s="23" t="s">
        <v>355</v>
      </c>
      <c r="B420" s="22">
        <v>0</v>
      </c>
      <c r="C420" s="24">
        <v>4</v>
      </c>
      <c r="D420" s="22" t="s">
        <v>341</v>
      </c>
    </row>
    <row r="421" spans="1:4">
      <c r="B421" s="22">
        <v>1</v>
      </c>
      <c r="C421" s="24">
        <v>1</v>
      </c>
      <c r="D421" s="22" t="s">
        <v>335</v>
      </c>
    </row>
    <row r="422" spans="1:4">
      <c r="B422" s="22">
        <v>2</v>
      </c>
      <c r="C422" s="24">
        <v>2</v>
      </c>
      <c r="D422" s="22" t="s">
        <v>334</v>
      </c>
    </row>
    <row r="423" spans="1:4">
      <c r="B423" s="22">
        <v>3</v>
      </c>
      <c r="C423" s="24">
        <v>2</v>
      </c>
      <c r="D423" s="22" t="s">
        <v>334</v>
      </c>
    </row>
    <row r="424" spans="1:4">
      <c r="B424" s="22">
        <v>4</v>
      </c>
      <c r="C424" s="24">
        <v>0</v>
      </c>
      <c r="D424" s="22" t="s">
        <v>332</v>
      </c>
    </row>
    <row r="425" spans="1:4">
      <c r="B425" s="22">
        <v>5</v>
      </c>
      <c r="C425" s="24">
        <v>1</v>
      </c>
      <c r="D425" s="22" t="s">
        <v>335</v>
      </c>
    </row>
    <row r="428" spans="1:4">
      <c r="A428" s="310" t="s">
        <v>21</v>
      </c>
      <c r="B428" s="310"/>
      <c r="C428" s="310"/>
      <c r="D428" s="310"/>
    </row>
    <row r="429" spans="1:4">
      <c r="A429" s="23" t="s">
        <v>327</v>
      </c>
      <c r="B429" s="22" t="s">
        <v>328</v>
      </c>
      <c r="C429" s="24" t="s">
        <v>329</v>
      </c>
      <c r="D429" s="22" t="s">
        <v>330</v>
      </c>
    </row>
    <row r="430" spans="1:4" ht="30">
      <c r="A430" s="23" t="s">
        <v>331</v>
      </c>
      <c r="B430" s="22">
        <v>0</v>
      </c>
      <c r="C430" s="24">
        <v>0</v>
      </c>
      <c r="D430" s="22" t="s">
        <v>332</v>
      </c>
    </row>
    <row r="431" spans="1:4">
      <c r="B431" s="22">
        <v>1</v>
      </c>
      <c r="C431" s="24">
        <v>1</v>
      </c>
      <c r="D431" s="22" t="s">
        <v>343</v>
      </c>
    </row>
    <row r="432" spans="1:4">
      <c r="B432" s="22">
        <v>2</v>
      </c>
      <c r="C432" s="24">
        <v>0</v>
      </c>
      <c r="D432" s="22" t="s">
        <v>332</v>
      </c>
    </row>
    <row r="433" spans="1:4">
      <c r="B433" s="22">
        <v>3</v>
      </c>
      <c r="C433" s="24">
        <v>2</v>
      </c>
      <c r="D433" s="22" t="s">
        <v>344</v>
      </c>
    </row>
    <row r="434" spans="1:4">
      <c r="B434" s="22">
        <v>4</v>
      </c>
      <c r="C434" s="24">
        <v>5</v>
      </c>
      <c r="D434" s="22" t="s">
        <v>346</v>
      </c>
    </row>
    <row r="435" spans="1:4">
      <c r="B435" s="22">
        <v>5</v>
      </c>
      <c r="C435" s="24">
        <v>3</v>
      </c>
      <c r="D435" s="22" t="s">
        <v>345</v>
      </c>
    </row>
    <row r="436" spans="1:4" ht="60">
      <c r="A436" s="23" t="s">
        <v>336</v>
      </c>
      <c r="B436" s="22">
        <v>0</v>
      </c>
      <c r="C436" s="24">
        <v>0</v>
      </c>
      <c r="D436" s="22" t="s">
        <v>332</v>
      </c>
    </row>
    <row r="437" spans="1:4">
      <c r="B437" s="22">
        <v>1</v>
      </c>
      <c r="C437" s="24">
        <v>0</v>
      </c>
      <c r="D437" s="22" t="s">
        <v>332</v>
      </c>
    </row>
    <row r="438" spans="1:4">
      <c r="B438" s="22">
        <v>2</v>
      </c>
      <c r="C438" s="24">
        <v>0</v>
      </c>
      <c r="D438" s="22" t="s">
        <v>332</v>
      </c>
    </row>
    <row r="439" spans="1:4">
      <c r="B439" s="22">
        <v>3</v>
      </c>
      <c r="C439" s="24">
        <v>3</v>
      </c>
      <c r="D439" s="22" t="s">
        <v>345</v>
      </c>
    </row>
    <row r="440" spans="1:4">
      <c r="B440" s="22">
        <v>4</v>
      </c>
      <c r="C440" s="24">
        <v>4</v>
      </c>
      <c r="D440" s="22" t="s">
        <v>347</v>
      </c>
    </row>
    <row r="441" spans="1:4">
      <c r="B441" s="22">
        <v>5</v>
      </c>
      <c r="C441" s="24">
        <v>4</v>
      </c>
      <c r="D441" s="22" t="s">
        <v>347</v>
      </c>
    </row>
    <row r="442" spans="1:4" ht="45">
      <c r="A442" s="23" t="s">
        <v>340</v>
      </c>
      <c r="B442" s="22">
        <v>0</v>
      </c>
      <c r="C442" s="24">
        <v>5</v>
      </c>
      <c r="D442" s="22" t="s">
        <v>349</v>
      </c>
    </row>
    <row r="443" spans="1:4">
      <c r="B443" s="22">
        <v>1</v>
      </c>
      <c r="C443" s="24">
        <v>2</v>
      </c>
      <c r="D443" s="22" t="s">
        <v>334</v>
      </c>
    </row>
    <row r="444" spans="1:4">
      <c r="B444" s="22">
        <v>2</v>
      </c>
      <c r="C444" s="24">
        <v>0</v>
      </c>
      <c r="D444" s="22" t="s">
        <v>332</v>
      </c>
    </row>
    <row r="445" spans="1:4">
      <c r="B445" s="22">
        <v>3</v>
      </c>
      <c r="C445" s="24">
        <v>2</v>
      </c>
      <c r="D445" s="22" t="s">
        <v>334</v>
      </c>
    </row>
    <row r="446" spans="1:4">
      <c r="B446" s="22">
        <v>4</v>
      </c>
      <c r="C446" s="24">
        <v>1</v>
      </c>
      <c r="D446" s="22" t="s">
        <v>335</v>
      </c>
    </row>
    <row r="447" spans="1:4">
      <c r="B447" s="22">
        <v>5</v>
      </c>
      <c r="C447" s="24">
        <v>0</v>
      </c>
      <c r="D447" s="22" t="s">
        <v>332</v>
      </c>
    </row>
    <row r="448" spans="1:4" ht="60">
      <c r="A448" s="23" t="s">
        <v>355</v>
      </c>
      <c r="B448" s="22">
        <v>0</v>
      </c>
      <c r="C448" s="24">
        <v>5</v>
      </c>
      <c r="D448" s="22" t="s">
        <v>349</v>
      </c>
    </row>
    <row r="449" spans="1:4">
      <c r="B449" s="22">
        <v>1</v>
      </c>
      <c r="C449" s="24">
        <v>1</v>
      </c>
      <c r="D449" s="22" t="s">
        <v>335</v>
      </c>
    </row>
    <row r="450" spans="1:4">
      <c r="B450" s="22">
        <v>2</v>
      </c>
      <c r="C450" s="24">
        <v>0</v>
      </c>
      <c r="D450" s="22" t="s">
        <v>332</v>
      </c>
    </row>
    <row r="451" spans="1:4">
      <c r="B451" s="22">
        <v>3</v>
      </c>
      <c r="C451" s="24">
        <v>2</v>
      </c>
      <c r="D451" s="22" t="s">
        <v>334</v>
      </c>
    </row>
    <row r="452" spans="1:4">
      <c r="B452" s="22">
        <v>4</v>
      </c>
      <c r="C452" s="24">
        <v>2</v>
      </c>
      <c r="D452" s="22" t="s">
        <v>334</v>
      </c>
    </row>
    <row r="453" spans="1:4">
      <c r="B453" s="22">
        <v>5</v>
      </c>
      <c r="C453" s="24">
        <v>0</v>
      </c>
      <c r="D453" s="22" t="s">
        <v>332</v>
      </c>
    </row>
    <row r="456" spans="1:4">
      <c r="A456" s="310" t="s">
        <v>22</v>
      </c>
      <c r="B456" s="310"/>
      <c r="C456" s="310"/>
      <c r="D456" s="310"/>
    </row>
    <row r="457" spans="1:4">
      <c r="A457" s="23" t="s">
        <v>327</v>
      </c>
      <c r="B457" s="22" t="s">
        <v>328</v>
      </c>
      <c r="C457" s="24" t="s">
        <v>329</v>
      </c>
      <c r="D457" s="22" t="s">
        <v>330</v>
      </c>
    </row>
    <row r="458" spans="1:4" ht="30">
      <c r="A458" s="23" t="s">
        <v>331</v>
      </c>
      <c r="B458" s="22">
        <v>0</v>
      </c>
      <c r="C458" s="24">
        <v>0</v>
      </c>
      <c r="D458" s="22" t="s">
        <v>332</v>
      </c>
    </row>
    <row r="459" spans="1:4">
      <c r="B459" s="22">
        <v>1</v>
      </c>
      <c r="C459" s="24">
        <v>0</v>
      </c>
      <c r="D459" s="22" t="s">
        <v>332</v>
      </c>
    </row>
    <row r="460" spans="1:4">
      <c r="B460" s="22">
        <v>2</v>
      </c>
      <c r="C460" s="24">
        <v>2</v>
      </c>
      <c r="D460" s="22" t="s">
        <v>344</v>
      </c>
    </row>
    <row r="461" spans="1:4">
      <c r="B461" s="22">
        <v>3</v>
      </c>
      <c r="C461" s="24">
        <v>0</v>
      </c>
      <c r="D461" s="22" t="s">
        <v>332</v>
      </c>
    </row>
    <row r="462" spans="1:4">
      <c r="B462" s="22">
        <v>4</v>
      </c>
      <c r="C462" s="24">
        <v>6</v>
      </c>
      <c r="D462" s="22" t="s">
        <v>351</v>
      </c>
    </row>
    <row r="463" spans="1:4">
      <c r="B463" s="22">
        <v>5</v>
      </c>
      <c r="C463" s="24">
        <v>3</v>
      </c>
      <c r="D463" s="22" t="s">
        <v>345</v>
      </c>
    </row>
    <row r="464" spans="1:4" ht="60">
      <c r="A464" s="23" t="s">
        <v>336</v>
      </c>
      <c r="B464" s="22">
        <v>0</v>
      </c>
      <c r="C464" s="24">
        <v>0</v>
      </c>
      <c r="D464" s="22" t="s">
        <v>332</v>
      </c>
    </row>
    <row r="465" spans="1:4">
      <c r="B465" s="22">
        <v>1</v>
      </c>
      <c r="C465" s="24">
        <v>0</v>
      </c>
      <c r="D465" s="22" t="s">
        <v>332</v>
      </c>
    </row>
    <row r="466" spans="1:4">
      <c r="B466" s="22">
        <v>2</v>
      </c>
      <c r="C466" s="24">
        <v>1</v>
      </c>
      <c r="D466" s="22" t="s">
        <v>335</v>
      </c>
    </row>
    <row r="467" spans="1:4">
      <c r="B467" s="22">
        <v>3</v>
      </c>
      <c r="C467" s="24">
        <v>1</v>
      </c>
      <c r="D467" s="22" t="s">
        <v>335</v>
      </c>
    </row>
    <row r="468" spans="1:4">
      <c r="B468" s="22">
        <v>4</v>
      </c>
      <c r="C468" s="24">
        <v>1</v>
      </c>
      <c r="D468" s="22" t="s">
        <v>335</v>
      </c>
    </row>
    <row r="469" spans="1:4">
      <c r="B469" s="22">
        <v>5</v>
      </c>
      <c r="C469" s="24">
        <v>7</v>
      </c>
      <c r="D469" s="22" t="s">
        <v>350</v>
      </c>
    </row>
    <row r="470" spans="1:4" ht="45">
      <c r="A470" s="23" t="s">
        <v>340</v>
      </c>
      <c r="B470" s="22">
        <v>0</v>
      </c>
      <c r="C470" s="24">
        <v>2</v>
      </c>
      <c r="D470" s="22" t="s">
        <v>344</v>
      </c>
    </row>
    <row r="471" spans="1:4">
      <c r="B471" s="22">
        <v>1</v>
      </c>
      <c r="C471" s="24">
        <v>5</v>
      </c>
      <c r="D471" s="22" t="s">
        <v>346</v>
      </c>
    </row>
    <row r="472" spans="1:4">
      <c r="B472" s="22">
        <v>2</v>
      </c>
      <c r="C472" s="24">
        <v>2</v>
      </c>
      <c r="D472" s="22" t="s">
        <v>344</v>
      </c>
    </row>
    <row r="473" spans="1:4">
      <c r="B473" s="22">
        <v>3</v>
      </c>
      <c r="C473" s="24">
        <v>1</v>
      </c>
      <c r="D473" s="22" t="s">
        <v>343</v>
      </c>
    </row>
    <row r="474" spans="1:4">
      <c r="B474" s="22">
        <v>4</v>
      </c>
      <c r="C474" s="24">
        <v>0</v>
      </c>
      <c r="D474" s="22" t="s">
        <v>332</v>
      </c>
    </row>
    <row r="475" spans="1:4">
      <c r="B475" s="22">
        <v>5</v>
      </c>
      <c r="C475" s="24">
        <v>1</v>
      </c>
      <c r="D475" s="22" t="s">
        <v>343</v>
      </c>
    </row>
    <row r="476" spans="1:4" ht="60">
      <c r="A476" s="23" t="s">
        <v>355</v>
      </c>
      <c r="B476" s="22">
        <v>0</v>
      </c>
      <c r="C476" s="24">
        <v>3</v>
      </c>
      <c r="D476" s="22" t="s">
        <v>333</v>
      </c>
    </row>
    <row r="477" spans="1:4">
      <c r="B477" s="22">
        <v>1</v>
      </c>
      <c r="C477" s="24">
        <v>4</v>
      </c>
      <c r="D477" s="22" t="s">
        <v>341</v>
      </c>
    </row>
    <row r="478" spans="1:4">
      <c r="B478" s="22">
        <v>2</v>
      </c>
      <c r="C478" s="24">
        <v>1</v>
      </c>
      <c r="D478" s="22" t="s">
        <v>335</v>
      </c>
    </row>
    <row r="479" spans="1:4">
      <c r="B479" s="22">
        <v>3</v>
      </c>
      <c r="C479" s="24">
        <v>1</v>
      </c>
      <c r="D479" s="22" t="s">
        <v>335</v>
      </c>
    </row>
    <row r="480" spans="1:4">
      <c r="B480" s="22">
        <v>4</v>
      </c>
      <c r="C480" s="24">
        <v>0</v>
      </c>
      <c r="D480" s="22" t="s">
        <v>332</v>
      </c>
    </row>
    <row r="481" spans="2:4">
      <c r="B481" s="22">
        <v>5</v>
      </c>
      <c r="C481" s="24">
        <v>1</v>
      </c>
      <c r="D481" s="22" t="s">
        <v>335</v>
      </c>
    </row>
  </sheetData>
  <mergeCells count="17">
    <mergeCell ref="A344:D344"/>
    <mergeCell ref="A372:D372"/>
    <mergeCell ref="A400:D400"/>
    <mergeCell ref="A428:D428"/>
    <mergeCell ref="A456:D456"/>
    <mergeCell ref="A316:D316"/>
    <mergeCell ref="A8:D8"/>
    <mergeCell ref="A36:D36"/>
    <mergeCell ref="A64:D64"/>
    <mergeCell ref="A92:D92"/>
    <mergeCell ref="A120:D120"/>
    <mergeCell ref="A148:D148"/>
    <mergeCell ref="A176:D176"/>
    <mergeCell ref="A204:D204"/>
    <mergeCell ref="A232:D232"/>
    <mergeCell ref="A260:D260"/>
    <mergeCell ref="A288:D28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7"/>
  <sheetViews>
    <sheetView topLeftCell="A247" workbookViewId="0">
      <selection activeCell="E44" sqref="E44"/>
    </sheetView>
  </sheetViews>
  <sheetFormatPr defaultColWidth="8.42578125" defaultRowHeight="15"/>
  <cols>
    <col min="1" max="1" width="28.85546875" style="23" customWidth="1"/>
    <col min="2" max="2" width="8.42578125" style="22"/>
    <col min="3" max="3" width="8.42578125" style="24"/>
    <col min="4" max="16384" width="8.42578125" style="22"/>
  </cols>
  <sheetData>
    <row r="1" spans="1:4" ht="30">
      <c r="A1" s="23" t="s">
        <v>358</v>
      </c>
    </row>
    <row r="3" spans="1:4">
      <c r="B3" s="22" t="s">
        <v>322</v>
      </c>
      <c r="C3" s="24" t="s">
        <v>323</v>
      </c>
    </row>
    <row r="4" spans="1:4">
      <c r="A4" s="23" t="s">
        <v>324</v>
      </c>
      <c r="B4" s="22">
        <v>12</v>
      </c>
      <c r="C4" s="24">
        <v>100</v>
      </c>
    </row>
    <row r="5" spans="1:4" ht="30">
      <c r="A5" s="23" t="s">
        <v>325</v>
      </c>
      <c r="B5" s="22">
        <v>0</v>
      </c>
      <c r="C5" s="24">
        <v>0</v>
      </c>
    </row>
    <row r="6" spans="1:4">
      <c r="A6" s="23" t="s">
        <v>326</v>
      </c>
      <c r="B6" s="22">
        <v>0</v>
      </c>
      <c r="C6" s="24">
        <v>0</v>
      </c>
    </row>
    <row r="8" spans="1:4">
      <c r="A8" s="310" t="s">
        <v>23</v>
      </c>
      <c r="B8" s="310"/>
      <c r="C8" s="310"/>
      <c r="D8" s="310"/>
    </row>
    <row r="9" spans="1:4">
      <c r="A9" s="23" t="s">
        <v>327</v>
      </c>
      <c r="B9" s="22" t="s">
        <v>328</v>
      </c>
      <c r="C9" s="24" t="s">
        <v>329</v>
      </c>
      <c r="D9" s="22" t="s">
        <v>330</v>
      </c>
    </row>
    <row r="10" spans="1:4" ht="45">
      <c r="A10" s="23" t="s">
        <v>331</v>
      </c>
      <c r="B10" s="22">
        <v>0</v>
      </c>
      <c r="C10" s="24">
        <v>1</v>
      </c>
      <c r="D10" s="22" t="s">
        <v>335</v>
      </c>
    </row>
    <row r="11" spans="1:4">
      <c r="B11" s="22">
        <v>1</v>
      </c>
      <c r="C11" s="24">
        <v>2</v>
      </c>
      <c r="D11" s="22" t="s">
        <v>334</v>
      </c>
    </row>
    <row r="12" spans="1:4">
      <c r="B12" s="22">
        <v>2</v>
      </c>
      <c r="C12" s="24">
        <v>0</v>
      </c>
      <c r="D12" s="22" t="s">
        <v>332</v>
      </c>
    </row>
    <row r="13" spans="1:4">
      <c r="B13" s="22">
        <v>3</v>
      </c>
      <c r="C13" s="24">
        <v>3</v>
      </c>
      <c r="D13" s="22" t="s">
        <v>333</v>
      </c>
    </row>
    <row r="14" spans="1:4">
      <c r="B14" s="22">
        <v>4</v>
      </c>
      <c r="C14" s="24">
        <v>2</v>
      </c>
      <c r="D14" s="22" t="s">
        <v>334</v>
      </c>
    </row>
    <row r="15" spans="1:4">
      <c r="B15" s="22">
        <v>5</v>
      </c>
      <c r="C15" s="24">
        <v>2</v>
      </c>
      <c r="D15" s="22" t="s">
        <v>334</v>
      </c>
    </row>
    <row r="16" spans="1:4" ht="60">
      <c r="A16" s="23" t="s">
        <v>336</v>
      </c>
      <c r="B16" s="22">
        <v>0</v>
      </c>
      <c r="C16" s="24">
        <v>1</v>
      </c>
      <c r="D16" s="22" t="s">
        <v>348</v>
      </c>
    </row>
    <row r="17" spans="1:4">
      <c r="B17" s="22">
        <v>1</v>
      </c>
      <c r="C17" s="24">
        <v>2</v>
      </c>
      <c r="D17" s="22" t="s">
        <v>338</v>
      </c>
    </row>
    <row r="18" spans="1:4">
      <c r="B18" s="22">
        <v>2</v>
      </c>
      <c r="C18" s="24">
        <v>0</v>
      </c>
      <c r="D18" s="22" t="s">
        <v>332</v>
      </c>
    </row>
    <row r="19" spans="1:4">
      <c r="B19" s="22">
        <v>3</v>
      </c>
      <c r="C19" s="24">
        <v>3</v>
      </c>
      <c r="D19" s="22" t="s">
        <v>337</v>
      </c>
    </row>
    <row r="20" spans="1:4">
      <c r="B20" s="22">
        <v>4</v>
      </c>
      <c r="C20" s="24">
        <v>2</v>
      </c>
      <c r="D20" s="22" t="s">
        <v>338</v>
      </c>
    </row>
    <row r="21" spans="1:4">
      <c r="B21" s="22">
        <v>5</v>
      </c>
      <c r="C21" s="24">
        <v>4</v>
      </c>
      <c r="D21" s="22" t="s">
        <v>339</v>
      </c>
    </row>
    <row r="22" spans="1:4" ht="45">
      <c r="A22" s="23" t="s">
        <v>340</v>
      </c>
      <c r="B22" s="22">
        <v>0</v>
      </c>
      <c r="C22" s="24">
        <v>5</v>
      </c>
      <c r="D22" s="22" t="s">
        <v>349</v>
      </c>
    </row>
    <row r="23" spans="1:4">
      <c r="B23" s="22">
        <v>1</v>
      </c>
      <c r="C23" s="24">
        <v>2</v>
      </c>
      <c r="D23" s="22" t="s">
        <v>334</v>
      </c>
    </row>
    <row r="24" spans="1:4">
      <c r="B24" s="22">
        <v>2</v>
      </c>
      <c r="C24" s="24">
        <v>1</v>
      </c>
      <c r="D24" s="22" t="s">
        <v>335</v>
      </c>
    </row>
    <row r="25" spans="1:4">
      <c r="B25" s="22">
        <v>3</v>
      </c>
      <c r="C25" s="24">
        <v>1</v>
      </c>
      <c r="D25" s="22" t="s">
        <v>335</v>
      </c>
    </row>
    <row r="26" spans="1:4">
      <c r="B26" s="22">
        <v>4</v>
      </c>
      <c r="C26" s="24">
        <v>1</v>
      </c>
      <c r="D26" s="22" t="s">
        <v>335</v>
      </c>
    </row>
    <row r="27" spans="1:4">
      <c r="B27" s="22">
        <v>5</v>
      </c>
      <c r="C27" s="24">
        <v>0</v>
      </c>
      <c r="D27" s="22" t="s">
        <v>332</v>
      </c>
    </row>
    <row r="28" spans="1:4" ht="75">
      <c r="A28" s="23" t="s">
        <v>355</v>
      </c>
      <c r="B28" s="22">
        <v>0</v>
      </c>
      <c r="C28" s="24">
        <v>5</v>
      </c>
      <c r="D28" s="22" t="s">
        <v>349</v>
      </c>
    </row>
    <row r="29" spans="1:4">
      <c r="B29" s="22">
        <v>1</v>
      </c>
      <c r="C29" s="24">
        <v>1</v>
      </c>
      <c r="D29" s="22" t="s">
        <v>335</v>
      </c>
    </row>
    <row r="30" spans="1:4">
      <c r="B30" s="22">
        <v>2</v>
      </c>
      <c r="C30" s="24">
        <v>1</v>
      </c>
      <c r="D30" s="22" t="s">
        <v>335</v>
      </c>
    </row>
    <row r="31" spans="1:4">
      <c r="B31" s="22">
        <v>3</v>
      </c>
      <c r="C31" s="24">
        <v>1</v>
      </c>
      <c r="D31" s="22" t="s">
        <v>335</v>
      </c>
    </row>
    <row r="32" spans="1:4">
      <c r="B32" s="22">
        <v>4</v>
      </c>
      <c r="C32" s="24">
        <v>2</v>
      </c>
      <c r="D32" s="22" t="s">
        <v>334</v>
      </c>
    </row>
    <row r="33" spans="1:4">
      <c r="B33" s="22">
        <v>5</v>
      </c>
      <c r="C33" s="24">
        <v>0</v>
      </c>
      <c r="D33" s="22" t="s">
        <v>332</v>
      </c>
    </row>
    <row r="36" spans="1:4">
      <c r="A36" s="310" t="s">
        <v>24</v>
      </c>
      <c r="B36" s="310"/>
      <c r="C36" s="310"/>
      <c r="D36" s="310"/>
    </row>
    <row r="37" spans="1:4">
      <c r="A37" s="23" t="s">
        <v>327</v>
      </c>
      <c r="B37" s="22" t="s">
        <v>328</v>
      </c>
      <c r="C37" s="24" t="s">
        <v>329</v>
      </c>
      <c r="D37" s="22" t="s">
        <v>330</v>
      </c>
    </row>
    <row r="38" spans="1:4" ht="45">
      <c r="A38" s="23" t="s">
        <v>331</v>
      </c>
      <c r="B38" s="22">
        <v>0</v>
      </c>
      <c r="C38" s="24">
        <v>0</v>
      </c>
      <c r="D38" s="22" t="s">
        <v>332</v>
      </c>
    </row>
    <row r="39" spans="1:4">
      <c r="B39" s="22">
        <v>1</v>
      </c>
      <c r="C39" s="24">
        <v>1</v>
      </c>
      <c r="D39" s="22" t="s">
        <v>343</v>
      </c>
    </row>
    <row r="40" spans="1:4">
      <c r="B40" s="22">
        <v>2</v>
      </c>
      <c r="C40" s="24">
        <v>1</v>
      </c>
      <c r="D40" s="22" t="s">
        <v>343</v>
      </c>
    </row>
    <row r="41" spans="1:4">
      <c r="B41" s="22">
        <v>3</v>
      </c>
      <c r="C41" s="24">
        <v>2</v>
      </c>
      <c r="D41" s="22" t="s">
        <v>344</v>
      </c>
    </row>
    <row r="42" spans="1:4">
      <c r="B42" s="22">
        <v>4</v>
      </c>
      <c r="C42" s="24">
        <v>5</v>
      </c>
      <c r="D42" s="22" t="s">
        <v>346</v>
      </c>
    </row>
    <row r="43" spans="1:4">
      <c r="B43" s="22">
        <v>5</v>
      </c>
      <c r="C43" s="24">
        <v>2</v>
      </c>
      <c r="D43" s="22" t="s">
        <v>344</v>
      </c>
    </row>
    <row r="44" spans="1:4" ht="60">
      <c r="A44" s="23" t="s">
        <v>336</v>
      </c>
      <c r="B44" s="22">
        <v>0</v>
      </c>
      <c r="C44" s="24">
        <v>0</v>
      </c>
      <c r="D44" s="22" t="s">
        <v>332</v>
      </c>
    </row>
    <row r="45" spans="1:4">
      <c r="B45" s="22">
        <v>1</v>
      </c>
      <c r="C45" s="24">
        <v>1</v>
      </c>
      <c r="D45" s="22" t="s">
        <v>343</v>
      </c>
    </row>
    <row r="46" spans="1:4">
      <c r="B46" s="22">
        <v>2</v>
      </c>
      <c r="C46" s="24">
        <v>1</v>
      </c>
      <c r="D46" s="22" t="s">
        <v>343</v>
      </c>
    </row>
    <row r="47" spans="1:4">
      <c r="B47" s="22">
        <v>3</v>
      </c>
      <c r="C47" s="24">
        <v>3</v>
      </c>
      <c r="D47" s="22" t="s">
        <v>345</v>
      </c>
    </row>
    <row r="48" spans="1:4">
      <c r="B48" s="22">
        <v>4</v>
      </c>
      <c r="C48" s="24">
        <v>2</v>
      </c>
      <c r="D48" s="22" t="s">
        <v>344</v>
      </c>
    </row>
    <row r="49" spans="1:4">
      <c r="B49" s="22">
        <v>5</v>
      </c>
      <c r="C49" s="24">
        <v>4</v>
      </c>
      <c r="D49" s="22" t="s">
        <v>347</v>
      </c>
    </row>
    <row r="50" spans="1:4" ht="45">
      <c r="A50" s="23" t="s">
        <v>340</v>
      </c>
      <c r="B50" s="22">
        <v>0</v>
      </c>
      <c r="C50" s="24">
        <v>2</v>
      </c>
      <c r="D50" s="22" t="s">
        <v>334</v>
      </c>
    </row>
    <row r="51" spans="1:4">
      <c r="B51" s="22">
        <v>1</v>
      </c>
      <c r="C51" s="24">
        <v>5</v>
      </c>
      <c r="D51" s="22" t="s">
        <v>349</v>
      </c>
    </row>
    <row r="52" spans="1:4">
      <c r="B52" s="22">
        <v>2</v>
      </c>
      <c r="C52" s="24">
        <v>1</v>
      </c>
      <c r="D52" s="22" t="s">
        <v>335</v>
      </c>
    </row>
    <row r="53" spans="1:4">
      <c r="B53" s="22">
        <v>3</v>
      </c>
      <c r="C53" s="24">
        <v>0</v>
      </c>
      <c r="D53" s="22" t="s">
        <v>332</v>
      </c>
    </row>
    <row r="54" spans="1:4">
      <c r="B54" s="22">
        <v>4</v>
      </c>
      <c r="C54" s="24">
        <v>0</v>
      </c>
      <c r="D54" s="22" t="s">
        <v>332</v>
      </c>
    </row>
    <row r="55" spans="1:4">
      <c r="B55" s="22">
        <v>5</v>
      </c>
      <c r="C55" s="24">
        <v>2</v>
      </c>
      <c r="D55" s="22" t="s">
        <v>334</v>
      </c>
    </row>
    <row r="56" spans="1:4" ht="75">
      <c r="A56" s="23" t="s">
        <v>355</v>
      </c>
      <c r="B56" s="22">
        <v>0</v>
      </c>
      <c r="C56" s="24">
        <v>2</v>
      </c>
      <c r="D56" s="22" t="s">
        <v>334</v>
      </c>
    </row>
    <row r="57" spans="1:4">
      <c r="B57" s="22">
        <v>1</v>
      </c>
      <c r="C57" s="24">
        <v>3</v>
      </c>
      <c r="D57" s="22" t="s">
        <v>333</v>
      </c>
    </row>
    <row r="58" spans="1:4">
      <c r="B58" s="22">
        <v>2</v>
      </c>
      <c r="C58" s="24">
        <v>2</v>
      </c>
      <c r="D58" s="22" t="s">
        <v>334</v>
      </c>
    </row>
    <row r="59" spans="1:4">
      <c r="B59" s="22">
        <v>3</v>
      </c>
      <c r="C59" s="24">
        <v>0</v>
      </c>
      <c r="D59" s="22" t="s">
        <v>332</v>
      </c>
    </row>
    <row r="60" spans="1:4">
      <c r="B60" s="22">
        <v>4</v>
      </c>
      <c r="C60" s="24">
        <v>0</v>
      </c>
      <c r="D60" s="22" t="s">
        <v>332</v>
      </c>
    </row>
    <row r="61" spans="1:4">
      <c r="B61" s="22">
        <v>5</v>
      </c>
      <c r="C61" s="24">
        <v>3</v>
      </c>
      <c r="D61" s="22" t="s">
        <v>333</v>
      </c>
    </row>
    <row r="64" spans="1:4">
      <c r="A64" s="310" t="s">
        <v>25</v>
      </c>
      <c r="B64" s="310"/>
      <c r="C64" s="310"/>
      <c r="D64" s="310"/>
    </row>
    <row r="65" spans="1:4">
      <c r="A65" s="23" t="s">
        <v>327</v>
      </c>
      <c r="B65" s="22" t="s">
        <v>328</v>
      </c>
      <c r="C65" s="24" t="s">
        <v>329</v>
      </c>
      <c r="D65" s="22" t="s">
        <v>330</v>
      </c>
    </row>
    <row r="66" spans="1:4" ht="45">
      <c r="A66" s="23" t="s">
        <v>331</v>
      </c>
      <c r="B66" s="22">
        <v>0</v>
      </c>
      <c r="C66" s="24">
        <v>0</v>
      </c>
      <c r="D66" s="22" t="s">
        <v>332</v>
      </c>
    </row>
    <row r="67" spans="1:4">
      <c r="B67" s="22">
        <v>1</v>
      </c>
      <c r="C67" s="24">
        <v>0</v>
      </c>
      <c r="D67" s="22" t="s">
        <v>332</v>
      </c>
    </row>
    <row r="68" spans="1:4">
      <c r="B68" s="22">
        <v>2</v>
      </c>
      <c r="C68" s="24">
        <v>2</v>
      </c>
      <c r="D68" s="22" t="s">
        <v>344</v>
      </c>
    </row>
    <row r="69" spans="1:4">
      <c r="B69" s="22">
        <v>3</v>
      </c>
      <c r="C69" s="24">
        <v>2</v>
      </c>
      <c r="D69" s="22" t="s">
        <v>344</v>
      </c>
    </row>
    <row r="70" spans="1:4">
      <c r="B70" s="22">
        <v>4</v>
      </c>
      <c r="C70" s="24">
        <v>4</v>
      </c>
      <c r="D70" s="22" t="s">
        <v>347</v>
      </c>
    </row>
    <row r="71" spans="1:4">
      <c r="B71" s="22">
        <v>5</v>
      </c>
      <c r="C71" s="24">
        <v>3</v>
      </c>
      <c r="D71" s="22" t="s">
        <v>345</v>
      </c>
    </row>
    <row r="72" spans="1:4" ht="60">
      <c r="A72" s="23" t="s">
        <v>336</v>
      </c>
      <c r="B72" s="22">
        <v>0</v>
      </c>
      <c r="C72" s="24">
        <v>0</v>
      </c>
      <c r="D72" s="22" t="s">
        <v>332</v>
      </c>
    </row>
    <row r="73" spans="1:4">
      <c r="B73" s="22">
        <v>1</v>
      </c>
      <c r="C73" s="24">
        <v>0</v>
      </c>
      <c r="D73" s="22" t="s">
        <v>332</v>
      </c>
    </row>
    <row r="74" spans="1:4">
      <c r="B74" s="22">
        <v>2</v>
      </c>
      <c r="C74" s="24">
        <v>1</v>
      </c>
      <c r="D74" s="22" t="s">
        <v>343</v>
      </c>
    </row>
    <row r="75" spans="1:4">
      <c r="B75" s="22">
        <v>3</v>
      </c>
      <c r="C75" s="24">
        <v>2</v>
      </c>
      <c r="D75" s="22" t="s">
        <v>344</v>
      </c>
    </row>
    <row r="76" spans="1:4">
      <c r="B76" s="22">
        <v>4</v>
      </c>
      <c r="C76" s="24">
        <v>2</v>
      </c>
      <c r="D76" s="22" t="s">
        <v>344</v>
      </c>
    </row>
    <row r="77" spans="1:4">
      <c r="B77" s="22">
        <v>5</v>
      </c>
      <c r="C77" s="24">
        <v>6</v>
      </c>
      <c r="D77" s="22" t="s">
        <v>351</v>
      </c>
    </row>
    <row r="78" spans="1:4" ht="45">
      <c r="A78" s="23" t="s">
        <v>340</v>
      </c>
      <c r="B78" s="22">
        <v>0</v>
      </c>
      <c r="C78" s="24">
        <v>1</v>
      </c>
      <c r="D78" s="22" t="s">
        <v>335</v>
      </c>
    </row>
    <row r="79" spans="1:4">
      <c r="B79" s="22">
        <v>1</v>
      </c>
      <c r="C79" s="24">
        <v>4</v>
      </c>
      <c r="D79" s="22" t="s">
        <v>341</v>
      </c>
    </row>
    <row r="80" spans="1:4">
      <c r="B80" s="22">
        <v>2</v>
      </c>
      <c r="C80" s="24">
        <v>4</v>
      </c>
      <c r="D80" s="22" t="s">
        <v>341</v>
      </c>
    </row>
    <row r="81" spans="1:4">
      <c r="B81" s="22">
        <v>3</v>
      </c>
      <c r="C81" s="24">
        <v>0</v>
      </c>
      <c r="D81" s="22" t="s">
        <v>332</v>
      </c>
    </row>
    <row r="82" spans="1:4">
      <c r="B82" s="22">
        <v>4</v>
      </c>
      <c r="C82" s="24">
        <v>0</v>
      </c>
      <c r="D82" s="22" t="s">
        <v>332</v>
      </c>
    </row>
    <row r="83" spans="1:4">
      <c r="B83" s="22">
        <v>5</v>
      </c>
      <c r="C83" s="24">
        <v>1</v>
      </c>
      <c r="D83" s="22" t="s">
        <v>335</v>
      </c>
    </row>
    <row r="84" spans="1:4" ht="75">
      <c r="A84" s="23" t="s">
        <v>355</v>
      </c>
      <c r="B84" s="22">
        <v>0</v>
      </c>
      <c r="C84" s="24">
        <v>3</v>
      </c>
      <c r="D84" s="22" t="s">
        <v>333</v>
      </c>
    </row>
    <row r="85" spans="1:4">
      <c r="B85" s="22">
        <v>1</v>
      </c>
      <c r="C85" s="24">
        <v>1</v>
      </c>
      <c r="D85" s="22" t="s">
        <v>335</v>
      </c>
    </row>
    <row r="86" spans="1:4">
      <c r="B86" s="22">
        <v>2</v>
      </c>
      <c r="C86" s="24">
        <v>0</v>
      </c>
      <c r="D86" s="22" t="s">
        <v>332</v>
      </c>
    </row>
    <row r="87" spans="1:4">
      <c r="B87" s="22">
        <v>3</v>
      </c>
      <c r="C87" s="24">
        <v>3</v>
      </c>
      <c r="D87" s="22" t="s">
        <v>333</v>
      </c>
    </row>
    <row r="88" spans="1:4">
      <c r="B88" s="22">
        <v>4</v>
      </c>
      <c r="C88" s="24">
        <v>0</v>
      </c>
      <c r="D88" s="22" t="s">
        <v>332</v>
      </c>
    </row>
    <row r="89" spans="1:4">
      <c r="B89" s="22">
        <v>5</v>
      </c>
      <c r="C89" s="24">
        <v>3</v>
      </c>
      <c r="D89" s="22" t="s">
        <v>333</v>
      </c>
    </row>
    <row r="92" spans="1:4">
      <c r="A92" s="310" t="s">
        <v>26</v>
      </c>
      <c r="B92" s="310"/>
      <c r="C92" s="310"/>
      <c r="D92" s="310"/>
    </row>
    <row r="93" spans="1:4">
      <c r="A93" s="23" t="s">
        <v>327</v>
      </c>
      <c r="B93" s="22" t="s">
        <v>328</v>
      </c>
      <c r="C93" s="24" t="s">
        <v>329</v>
      </c>
      <c r="D93" s="22" t="s">
        <v>330</v>
      </c>
    </row>
    <row r="94" spans="1:4" ht="45">
      <c r="A94" s="23" t="s">
        <v>331</v>
      </c>
      <c r="B94" s="22">
        <v>0</v>
      </c>
      <c r="C94" s="24">
        <v>0</v>
      </c>
      <c r="D94" s="22" t="s">
        <v>332</v>
      </c>
    </row>
    <row r="95" spans="1:4">
      <c r="B95" s="22">
        <v>1</v>
      </c>
      <c r="C95" s="24">
        <v>1</v>
      </c>
      <c r="D95" s="22" t="s">
        <v>343</v>
      </c>
    </row>
    <row r="96" spans="1:4">
      <c r="B96" s="22">
        <v>2</v>
      </c>
      <c r="C96" s="24">
        <v>4</v>
      </c>
      <c r="D96" s="22" t="s">
        <v>347</v>
      </c>
    </row>
    <row r="97" spans="1:4">
      <c r="B97" s="22">
        <v>3</v>
      </c>
      <c r="C97" s="24">
        <v>1</v>
      </c>
      <c r="D97" s="22" t="s">
        <v>343</v>
      </c>
    </row>
    <row r="98" spans="1:4">
      <c r="B98" s="22">
        <v>4</v>
      </c>
      <c r="C98" s="24">
        <v>3</v>
      </c>
      <c r="D98" s="22" t="s">
        <v>345</v>
      </c>
    </row>
    <row r="99" spans="1:4">
      <c r="B99" s="22">
        <v>5</v>
      </c>
      <c r="C99" s="24">
        <v>2</v>
      </c>
      <c r="D99" s="22" t="s">
        <v>344</v>
      </c>
    </row>
    <row r="100" spans="1:4" ht="60">
      <c r="A100" s="23" t="s">
        <v>336</v>
      </c>
      <c r="B100" s="22">
        <v>0</v>
      </c>
      <c r="C100" s="24">
        <v>0</v>
      </c>
      <c r="D100" s="22" t="s">
        <v>332</v>
      </c>
    </row>
    <row r="101" spans="1:4">
      <c r="B101" s="22">
        <v>1</v>
      </c>
      <c r="C101" s="24">
        <v>0</v>
      </c>
      <c r="D101" s="22" t="s">
        <v>332</v>
      </c>
    </row>
    <row r="102" spans="1:4">
      <c r="B102" s="22">
        <v>2</v>
      </c>
      <c r="C102" s="24">
        <v>2</v>
      </c>
      <c r="D102" s="22" t="s">
        <v>344</v>
      </c>
    </row>
    <row r="103" spans="1:4">
      <c r="B103" s="22">
        <v>3</v>
      </c>
      <c r="C103" s="24">
        <v>2</v>
      </c>
      <c r="D103" s="22" t="s">
        <v>344</v>
      </c>
    </row>
    <row r="104" spans="1:4">
      <c r="B104" s="22">
        <v>4</v>
      </c>
      <c r="C104" s="24">
        <v>4</v>
      </c>
      <c r="D104" s="22" t="s">
        <v>347</v>
      </c>
    </row>
    <row r="105" spans="1:4">
      <c r="B105" s="22">
        <v>5</v>
      </c>
      <c r="C105" s="24">
        <v>3</v>
      </c>
      <c r="D105" s="22" t="s">
        <v>345</v>
      </c>
    </row>
    <row r="106" spans="1:4" ht="45">
      <c r="A106" s="23" t="s">
        <v>340</v>
      </c>
      <c r="B106" s="22">
        <v>0</v>
      </c>
      <c r="C106" s="24">
        <v>3</v>
      </c>
      <c r="D106" s="22" t="s">
        <v>333</v>
      </c>
    </row>
    <row r="107" spans="1:4">
      <c r="B107" s="22">
        <v>1</v>
      </c>
      <c r="C107" s="24">
        <v>3</v>
      </c>
      <c r="D107" s="22" t="s">
        <v>333</v>
      </c>
    </row>
    <row r="108" spans="1:4">
      <c r="B108" s="22">
        <v>2</v>
      </c>
      <c r="C108" s="24">
        <v>0</v>
      </c>
      <c r="D108" s="22" t="s">
        <v>332</v>
      </c>
    </row>
    <row r="109" spans="1:4">
      <c r="B109" s="22">
        <v>3</v>
      </c>
      <c r="C109" s="24">
        <v>3</v>
      </c>
      <c r="D109" s="22" t="s">
        <v>333</v>
      </c>
    </row>
    <row r="110" spans="1:4">
      <c r="B110" s="22">
        <v>4</v>
      </c>
      <c r="C110" s="24">
        <v>0</v>
      </c>
      <c r="D110" s="22" t="s">
        <v>332</v>
      </c>
    </row>
    <row r="111" spans="1:4">
      <c r="B111" s="22">
        <v>5</v>
      </c>
      <c r="C111" s="24">
        <v>1</v>
      </c>
      <c r="D111" s="22" t="s">
        <v>335</v>
      </c>
    </row>
    <row r="112" spans="1:4" ht="75">
      <c r="A112" s="23" t="s">
        <v>355</v>
      </c>
      <c r="B112" s="22">
        <v>0</v>
      </c>
      <c r="C112" s="24">
        <v>3</v>
      </c>
      <c r="D112" s="22" t="s">
        <v>333</v>
      </c>
    </row>
    <row r="113" spans="1:4">
      <c r="B113" s="22">
        <v>1</v>
      </c>
      <c r="C113" s="24">
        <v>2</v>
      </c>
      <c r="D113" s="22" t="s">
        <v>334</v>
      </c>
    </row>
    <row r="114" spans="1:4">
      <c r="B114" s="22">
        <v>2</v>
      </c>
      <c r="C114" s="24">
        <v>1</v>
      </c>
      <c r="D114" s="22" t="s">
        <v>335</v>
      </c>
    </row>
    <row r="115" spans="1:4">
      <c r="B115" s="22">
        <v>3</v>
      </c>
      <c r="C115" s="24">
        <v>2</v>
      </c>
      <c r="D115" s="22" t="s">
        <v>334</v>
      </c>
    </row>
    <row r="116" spans="1:4">
      <c r="B116" s="22">
        <v>4</v>
      </c>
      <c r="C116" s="24">
        <v>0</v>
      </c>
      <c r="D116" s="22" t="s">
        <v>332</v>
      </c>
    </row>
    <row r="117" spans="1:4">
      <c r="B117" s="22">
        <v>5</v>
      </c>
      <c r="C117" s="24">
        <v>2</v>
      </c>
      <c r="D117" s="22" t="s">
        <v>334</v>
      </c>
    </row>
    <row r="120" spans="1:4">
      <c r="A120" s="310" t="s">
        <v>27</v>
      </c>
      <c r="B120" s="310"/>
      <c r="C120" s="310"/>
      <c r="D120" s="310"/>
    </row>
    <row r="121" spans="1:4">
      <c r="A121" s="23" t="s">
        <v>327</v>
      </c>
      <c r="B121" s="22" t="s">
        <v>328</v>
      </c>
      <c r="C121" s="24" t="s">
        <v>329</v>
      </c>
      <c r="D121" s="22" t="s">
        <v>330</v>
      </c>
    </row>
    <row r="122" spans="1:4" ht="45">
      <c r="A122" s="23" t="s">
        <v>331</v>
      </c>
      <c r="B122" s="22">
        <v>0</v>
      </c>
      <c r="C122" s="24">
        <v>1</v>
      </c>
      <c r="D122" s="22" t="s">
        <v>335</v>
      </c>
    </row>
    <row r="123" spans="1:4">
      <c r="B123" s="22">
        <v>1</v>
      </c>
      <c r="C123" s="24">
        <v>0</v>
      </c>
      <c r="D123" s="22" t="s">
        <v>332</v>
      </c>
    </row>
    <row r="124" spans="1:4">
      <c r="B124" s="22">
        <v>2</v>
      </c>
      <c r="C124" s="24">
        <v>2</v>
      </c>
      <c r="D124" s="22" t="s">
        <v>334</v>
      </c>
    </row>
    <row r="125" spans="1:4">
      <c r="B125" s="22">
        <v>3</v>
      </c>
      <c r="C125" s="24">
        <v>1</v>
      </c>
      <c r="D125" s="22" t="s">
        <v>335</v>
      </c>
    </row>
    <row r="126" spans="1:4">
      <c r="B126" s="22">
        <v>4</v>
      </c>
      <c r="C126" s="24">
        <v>4</v>
      </c>
      <c r="D126" s="22" t="s">
        <v>341</v>
      </c>
    </row>
    <row r="127" spans="1:4">
      <c r="B127" s="22">
        <v>5</v>
      </c>
      <c r="C127" s="24">
        <v>2</v>
      </c>
      <c r="D127" s="22" t="s">
        <v>334</v>
      </c>
    </row>
    <row r="128" spans="1:4" ht="60">
      <c r="A128" s="23" t="s">
        <v>336</v>
      </c>
      <c r="B128" s="22">
        <v>0</v>
      </c>
      <c r="C128" s="24">
        <v>1</v>
      </c>
      <c r="D128" s="22" t="s">
        <v>343</v>
      </c>
    </row>
    <row r="129" spans="1:4">
      <c r="B129" s="22">
        <v>1</v>
      </c>
      <c r="C129" s="24">
        <v>1</v>
      </c>
      <c r="D129" s="22" t="s">
        <v>343</v>
      </c>
    </row>
    <row r="130" spans="1:4">
      <c r="B130" s="22">
        <v>2</v>
      </c>
      <c r="C130" s="24">
        <v>1</v>
      </c>
      <c r="D130" s="22" t="s">
        <v>343</v>
      </c>
    </row>
    <row r="131" spans="1:4">
      <c r="B131" s="22">
        <v>3</v>
      </c>
      <c r="C131" s="24">
        <v>1</v>
      </c>
      <c r="D131" s="22" t="s">
        <v>343</v>
      </c>
    </row>
    <row r="132" spans="1:4">
      <c r="B132" s="22">
        <v>4</v>
      </c>
      <c r="C132" s="24">
        <v>3</v>
      </c>
      <c r="D132" s="22" t="s">
        <v>345</v>
      </c>
    </row>
    <row r="133" spans="1:4">
      <c r="B133" s="22">
        <v>5</v>
      </c>
      <c r="C133" s="24">
        <v>4</v>
      </c>
      <c r="D133" s="22" t="s">
        <v>347</v>
      </c>
    </row>
    <row r="134" spans="1:4" ht="45">
      <c r="A134" s="23" t="s">
        <v>340</v>
      </c>
      <c r="B134" s="22">
        <v>0</v>
      </c>
      <c r="C134" s="24">
        <v>4</v>
      </c>
      <c r="D134" s="22" t="s">
        <v>347</v>
      </c>
    </row>
    <row r="135" spans="1:4">
      <c r="B135" s="22">
        <v>1</v>
      </c>
      <c r="C135" s="24">
        <v>3</v>
      </c>
      <c r="D135" s="22" t="s">
        <v>345</v>
      </c>
    </row>
    <row r="136" spans="1:4">
      <c r="B136" s="22">
        <v>2</v>
      </c>
      <c r="C136" s="24">
        <v>0</v>
      </c>
      <c r="D136" s="22" t="s">
        <v>332</v>
      </c>
    </row>
    <row r="137" spans="1:4">
      <c r="B137" s="22">
        <v>3</v>
      </c>
      <c r="C137" s="24">
        <v>2</v>
      </c>
      <c r="D137" s="22" t="s">
        <v>344</v>
      </c>
    </row>
    <row r="138" spans="1:4">
      <c r="B138" s="22">
        <v>4</v>
      </c>
      <c r="C138" s="24">
        <v>2</v>
      </c>
      <c r="D138" s="22" t="s">
        <v>344</v>
      </c>
    </row>
    <row r="139" spans="1:4">
      <c r="B139" s="22">
        <v>5</v>
      </c>
      <c r="C139" s="24">
        <v>0</v>
      </c>
      <c r="D139" s="22" t="s">
        <v>332</v>
      </c>
    </row>
    <row r="140" spans="1:4" ht="75">
      <c r="A140" s="23" t="s">
        <v>355</v>
      </c>
      <c r="B140" s="22">
        <v>0</v>
      </c>
      <c r="C140" s="24">
        <v>4</v>
      </c>
      <c r="D140" s="22" t="s">
        <v>341</v>
      </c>
    </row>
    <row r="141" spans="1:4">
      <c r="B141" s="22">
        <v>1</v>
      </c>
      <c r="C141" s="24">
        <v>1</v>
      </c>
      <c r="D141" s="22" t="s">
        <v>335</v>
      </c>
    </row>
    <row r="142" spans="1:4">
      <c r="B142" s="22">
        <v>2</v>
      </c>
      <c r="C142" s="24">
        <v>0</v>
      </c>
      <c r="D142" s="22" t="s">
        <v>332</v>
      </c>
    </row>
    <row r="143" spans="1:4">
      <c r="B143" s="22">
        <v>3</v>
      </c>
      <c r="C143" s="24">
        <v>2</v>
      </c>
      <c r="D143" s="22" t="s">
        <v>334</v>
      </c>
    </row>
    <row r="144" spans="1:4">
      <c r="B144" s="22">
        <v>4</v>
      </c>
      <c r="C144" s="24">
        <v>1</v>
      </c>
      <c r="D144" s="22" t="s">
        <v>335</v>
      </c>
    </row>
    <row r="145" spans="1:4">
      <c r="B145" s="22">
        <v>5</v>
      </c>
      <c r="C145" s="24">
        <v>2</v>
      </c>
      <c r="D145" s="22" t="s">
        <v>334</v>
      </c>
    </row>
    <row r="148" spans="1:4">
      <c r="A148" s="310" t="s">
        <v>28</v>
      </c>
      <c r="B148" s="310"/>
      <c r="C148" s="310"/>
      <c r="D148" s="310"/>
    </row>
    <row r="149" spans="1:4">
      <c r="A149" s="23" t="s">
        <v>327</v>
      </c>
      <c r="B149" s="22" t="s">
        <v>328</v>
      </c>
      <c r="C149" s="24" t="s">
        <v>329</v>
      </c>
      <c r="D149" s="22" t="s">
        <v>330</v>
      </c>
    </row>
    <row r="150" spans="1:4" ht="45">
      <c r="A150" s="23" t="s">
        <v>331</v>
      </c>
      <c r="B150" s="22">
        <v>0</v>
      </c>
      <c r="C150" s="24">
        <v>0</v>
      </c>
      <c r="D150" s="22" t="s">
        <v>332</v>
      </c>
    </row>
    <row r="151" spans="1:4">
      <c r="B151" s="22">
        <v>1</v>
      </c>
      <c r="C151" s="24">
        <v>0</v>
      </c>
      <c r="D151" s="22" t="s">
        <v>332</v>
      </c>
    </row>
    <row r="152" spans="1:4">
      <c r="B152" s="22">
        <v>2</v>
      </c>
      <c r="C152" s="24">
        <v>0</v>
      </c>
      <c r="D152" s="22" t="s">
        <v>332</v>
      </c>
    </row>
    <row r="153" spans="1:4">
      <c r="B153" s="22">
        <v>3</v>
      </c>
      <c r="C153" s="24">
        <v>5</v>
      </c>
      <c r="D153" s="22" t="s">
        <v>349</v>
      </c>
    </row>
    <row r="154" spans="1:4">
      <c r="B154" s="22">
        <v>4</v>
      </c>
      <c r="C154" s="24">
        <v>4</v>
      </c>
      <c r="D154" s="22" t="s">
        <v>341</v>
      </c>
    </row>
    <row r="155" spans="1:4">
      <c r="B155" s="22">
        <v>5</v>
      </c>
      <c r="C155" s="24">
        <v>1</v>
      </c>
      <c r="D155" s="22" t="s">
        <v>335</v>
      </c>
    </row>
    <row r="156" spans="1:4" ht="60">
      <c r="A156" s="23" t="s">
        <v>336</v>
      </c>
      <c r="B156" s="22">
        <v>0</v>
      </c>
      <c r="C156" s="24">
        <v>0</v>
      </c>
      <c r="D156" s="22" t="s">
        <v>332</v>
      </c>
    </row>
    <row r="157" spans="1:4">
      <c r="B157" s="22">
        <v>1</v>
      </c>
      <c r="C157" s="24">
        <v>1</v>
      </c>
      <c r="D157" s="22" t="s">
        <v>348</v>
      </c>
    </row>
    <row r="158" spans="1:4">
      <c r="B158" s="22">
        <v>2</v>
      </c>
      <c r="C158" s="24">
        <v>2</v>
      </c>
      <c r="D158" s="22" t="s">
        <v>338</v>
      </c>
    </row>
    <row r="159" spans="1:4">
      <c r="B159" s="22">
        <v>3</v>
      </c>
      <c r="C159" s="24">
        <v>2</v>
      </c>
      <c r="D159" s="22" t="s">
        <v>338</v>
      </c>
    </row>
    <row r="160" spans="1:4">
      <c r="B160" s="22">
        <v>4</v>
      </c>
      <c r="C160" s="24">
        <v>4</v>
      </c>
      <c r="D160" s="22" t="s">
        <v>339</v>
      </c>
    </row>
    <row r="161" spans="1:4">
      <c r="B161" s="22">
        <v>5</v>
      </c>
      <c r="C161" s="24">
        <v>3</v>
      </c>
      <c r="D161" s="22" t="s">
        <v>337</v>
      </c>
    </row>
    <row r="162" spans="1:4" ht="45">
      <c r="A162" s="23" t="s">
        <v>340</v>
      </c>
      <c r="B162" s="22">
        <v>0</v>
      </c>
      <c r="C162" s="24">
        <v>4</v>
      </c>
      <c r="D162" s="22" t="s">
        <v>341</v>
      </c>
    </row>
    <row r="163" spans="1:4">
      <c r="B163" s="22">
        <v>1</v>
      </c>
      <c r="C163" s="24">
        <v>1</v>
      </c>
      <c r="D163" s="22" t="s">
        <v>335</v>
      </c>
    </row>
    <row r="164" spans="1:4">
      <c r="B164" s="22">
        <v>2</v>
      </c>
      <c r="C164" s="24">
        <v>3</v>
      </c>
      <c r="D164" s="22" t="s">
        <v>333</v>
      </c>
    </row>
    <row r="165" spans="1:4">
      <c r="B165" s="22">
        <v>3</v>
      </c>
      <c r="C165" s="24">
        <v>0</v>
      </c>
      <c r="D165" s="22" t="s">
        <v>332</v>
      </c>
    </row>
    <row r="166" spans="1:4">
      <c r="B166" s="22">
        <v>4</v>
      </c>
      <c r="C166" s="24">
        <v>2</v>
      </c>
      <c r="D166" s="22" t="s">
        <v>334</v>
      </c>
    </row>
    <row r="167" spans="1:4">
      <c r="B167" s="22">
        <v>5</v>
      </c>
      <c r="C167" s="24">
        <v>0</v>
      </c>
      <c r="D167" s="22" t="s">
        <v>332</v>
      </c>
    </row>
    <row r="168" spans="1:4" ht="75">
      <c r="A168" s="23" t="s">
        <v>355</v>
      </c>
      <c r="B168" s="22">
        <v>0</v>
      </c>
      <c r="C168" s="24">
        <v>3</v>
      </c>
      <c r="D168" s="22" t="s">
        <v>333</v>
      </c>
    </row>
    <row r="169" spans="1:4">
      <c r="B169" s="22">
        <v>1</v>
      </c>
      <c r="C169" s="24">
        <v>1</v>
      </c>
      <c r="D169" s="22" t="s">
        <v>335</v>
      </c>
    </row>
    <row r="170" spans="1:4">
      <c r="B170" s="22">
        <v>2</v>
      </c>
      <c r="C170" s="24">
        <v>3</v>
      </c>
      <c r="D170" s="22" t="s">
        <v>333</v>
      </c>
    </row>
    <row r="171" spans="1:4">
      <c r="B171" s="22">
        <v>3</v>
      </c>
      <c r="C171" s="24">
        <v>0</v>
      </c>
      <c r="D171" s="22" t="s">
        <v>332</v>
      </c>
    </row>
    <row r="172" spans="1:4">
      <c r="B172" s="22">
        <v>4</v>
      </c>
      <c r="C172" s="24">
        <v>1</v>
      </c>
      <c r="D172" s="22" t="s">
        <v>335</v>
      </c>
    </row>
    <row r="173" spans="1:4">
      <c r="B173" s="22">
        <v>5</v>
      </c>
      <c r="C173" s="24">
        <v>2</v>
      </c>
      <c r="D173" s="22" t="s">
        <v>334</v>
      </c>
    </row>
    <row r="176" spans="1:4">
      <c r="A176" s="310" t="s">
        <v>29</v>
      </c>
      <c r="B176" s="310"/>
      <c r="C176" s="310"/>
      <c r="D176" s="310"/>
    </row>
    <row r="177" spans="1:4">
      <c r="A177" s="23" t="s">
        <v>327</v>
      </c>
      <c r="B177" s="22" t="s">
        <v>328</v>
      </c>
      <c r="C177" s="24" t="s">
        <v>329</v>
      </c>
      <c r="D177" s="22" t="s">
        <v>330</v>
      </c>
    </row>
    <row r="178" spans="1:4" ht="45">
      <c r="A178" s="23" t="s">
        <v>331</v>
      </c>
      <c r="B178" s="22">
        <v>0</v>
      </c>
      <c r="C178" s="24">
        <v>0</v>
      </c>
      <c r="D178" s="22" t="s">
        <v>332</v>
      </c>
    </row>
    <row r="179" spans="1:4">
      <c r="B179" s="22">
        <v>1</v>
      </c>
      <c r="C179" s="24">
        <v>1</v>
      </c>
      <c r="D179" s="22" t="s">
        <v>343</v>
      </c>
    </row>
    <row r="180" spans="1:4">
      <c r="B180" s="22">
        <v>2</v>
      </c>
      <c r="C180" s="24">
        <v>3</v>
      </c>
      <c r="D180" s="22" t="s">
        <v>345</v>
      </c>
    </row>
    <row r="181" spans="1:4">
      <c r="B181" s="22">
        <v>3</v>
      </c>
      <c r="C181" s="24">
        <v>2</v>
      </c>
      <c r="D181" s="22" t="s">
        <v>344</v>
      </c>
    </row>
    <row r="182" spans="1:4">
      <c r="B182" s="22">
        <v>4</v>
      </c>
      <c r="C182" s="24">
        <v>2</v>
      </c>
      <c r="D182" s="22" t="s">
        <v>344</v>
      </c>
    </row>
    <row r="183" spans="1:4">
      <c r="B183" s="22">
        <v>5</v>
      </c>
      <c r="C183" s="24">
        <v>3</v>
      </c>
      <c r="D183" s="22" t="s">
        <v>345</v>
      </c>
    </row>
    <row r="184" spans="1:4" ht="60">
      <c r="A184" s="23" t="s">
        <v>336</v>
      </c>
      <c r="B184" s="22">
        <v>0</v>
      </c>
      <c r="C184" s="24">
        <v>0</v>
      </c>
      <c r="D184" s="22" t="s">
        <v>332</v>
      </c>
    </row>
    <row r="185" spans="1:4">
      <c r="B185" s="22">
        <v>1</v>
      </c>
      <c r="C185" s="24">
        <v>0</v>
      </c>
      <c r="D185" s="22" t="s">
        <v>332</v>
      </c>
    </row>
    <row r="186" spans="1:4">
      <c r="B186" s="22">
        <v>2</v>
      </c>
      <c r="C186" s="24">
        <v>1</v>
      </c>
      <c r="D186" s="22" t="s">
        <v>343</v>
      </c>
    </row>
    <row r="187" spans="1:4">
      <c r="B187" s="22">
        <v>3</v>
      </c>
      <c r="C187" s="24">
        <v>6</v>
      </c>
      <c r="D187" s="22" t="s">
        <v>351</v>
      </c>
    </row>
    <row r="188" spans="1:4">
      <c r="B188" s="22">
        <v>4</v>
      </c>
      <c r="C188" s="24">
        <v>0</v>
      </c>
      <c r="D188" s="22" t="s">
        <v>332</v>
      </c>
    </row>
    <row r="189" spans="1:4">
      <c r="B189" s="22">
        <v>5</v>
      </c>
      <c r="C189" s="24">
        <v>4</v>
      </c>
      <c r="D189" s="22" t="s">
        <v>347</v>
      </c>
    </row>
    <row r="190" spans="1:4" ht="45">
      <c r="A190" s="23" t="s">
        <v>340</v>
      </c>
      <c r="B190" s="22">
        <v>0</v>
      </c>
      <c r="C190" s="24">
        <v>4</v>
      </c>
      <c r="D190" s="22" t="s">
        <v>341</v>
      </c>
    </row>
    <row r="191" spans="1:4">
      <c r="B191" s="22">
        <v>1</v>
      </c>
      <c r="C191" s="24">
        <v>3</v>
      </c>
      <c r="D191" s="22" t="s">
        <v>333</v>
      </c>
    </row>
    <row r="192" spans="1:4">
      <c r="B192" s="22">
        <v>2</v>
      </c>
      <c r="C192" s="24">
        <v>2</v>
      </c>
      <c r="D192" s="22" t="s">
        <v>334</v>
      </c>
    </row>
    <row r="193" spans="1:4">
      <c r="B193" s="22">
        <v>3</v>
      </c>
      <c r="C193" s="24">
        <v>0</v>
      </c>
      <c r="D193" s="22" t="s">
        <v>332</v>
      </c>
    </row>
    <row r="194" spans="1:4">
      <c r="B194" s="22">
        <v>4</v>
      </c>
      <c r="C194" s="24">
        <v>0</v>
      </c>
      <c r="D194" s="22" t="s">
        <v>332</v>
      </c>
    </row>
    <row r="195" spans="1:4">
      <c r="B195" s="22">
        <v>5</v>
      </c>
      <c r="C195" s="24">
        <v>1</v>
      </c>
      <c r="D195" s="22" t="s">
        <v>335</v>
      </c>
    </row>
    <row r="196" spans="1:4" ht="75">
      <c r="A196" s="23" t="s">
        <v>355</v>
      </c>
      <c r="B196" s="22">
        <v>0</v>
      </c>
      <c r="C196" s="24">
        <v>3</v>
      </c>
      <c r="D196" s="22" t="s">
        <v>333</v>
      </c>
    </row>
    <row r="197" spans="1:4">
      <c r="B197" s="22">
        <v>1</v>
      </c>
      <c r="C197" s="24">
        <v>3</v>
      </c>
      <c r="D197" s="22" t="s">
        <v>333</v>
      </c>
    </row>
    <row r="198" spans="1:4">
      <c r="B198" s="22">
        <v>2</v>
      </c>
      <c r="C198" s="24">
        <v>1</v>
      </c>
      <c r="D198" s="22" t="s">
        <v>335</v>
      </c>
    </row>
    <row r="199" spans="1:4">
      <c r="B199" s="22">
        <v>3</v>
      </c>
      <c r="C199" s="24">
        <v>0</v>
      </c>
      <c r="D199" s="22" t="s">
        <v>332</v>
      </c>
    </row>
    <row r="200" spans="1:4">
      <c r="B200" s="22">
        <v>4</v>
      </c>
      <c r="C200" s="24">
        <v>0</v>
      </c>
      <c r="D200" s="22" t="s">
        <v>332</v>
      </c>
    </row>
    <row r="201" spans="1:4">
      <c r="B201" s="22">
        <v>5</v>
      </c>
      <c r="C201" s="24">
        <v>3</v>
      </c>
      <c r="D201" s="22" t="s">
        <v>333</v>
      </c>
    </row>
    <row r="204" spans="1:4">
      <c r="A204" s="310" t="s">
        <v>30</v>
      </c>
      <c r="B204" s="310"/>
      <c r="C204" s="310"/>
      <c r="D204" s="310"/>
    </row>
    <row r="205" spans="1:4">
      <c r="A205" s="23" t="s">
        <v>327</v>
      </c>
      <c r="B205" s="22" t="s">
        <v>328</v>
      </c>
      <c r="C205" s="24" t="s">
        <v>329</v>
      </c>
      <c r="D205" s="22" t="s">
        <v>330</v>
      </c>
    </row>
    <row r="206" spans="1:4" ht="45">
      <c r="A206" s="23" t="s">
        <v>331</v>
      </c>
      <c r="B206" s="22">
        <v>0</v>
      </c>
      <c r="C206" s="24">
        <v>0</v>
      </c>
      <c r="D206" s="22" t="s">
        <v>332</v>
      </c>
    </row>
    <row r="207" spans="1:4">
      <c r="B207" s="22">
        <v>1</v>
      </c>
      <c r="C207" s="24">
        <v>1</v>
      </c>
      <c r="D207" s="22" t="s">
        <v>348</v>
      </c>
    </row>
    <row r="208" spans="1:4">
      <c r="B208" s="22">
        <v>2</v>
      </c>
      <c r="C208" s="24">
        <v>0</v>
      </c>
      <c r="D208" s="22" t="s">
        <v>332</v>
      </c>
    </row>
    <row r="209" spans="1:4">
      <c r="B209" s="22">
        <v>3</v>
      </c>
      <c r="C209" s="24">
        <v>1</v>
      </c>
      <c r="D209" s="22" t="s">
        <v>348</v>
      </c>
    </row>
    <row r="210" spans="1:4">
      <c r="B210" s="22">
        <v>4</v>
      </c>
      <c r="C210" s="24">
        <v>3</v>
      </c>
      <c r="D210" s="22" t="s">
        <v>337</v>
      </c>
    </row>
    <row r="211" spans="1:4">
      <c r="B211" s="22">
        <v>5</v>
      </c>
      <c r="C211" s="24">
        <v>7</v>
      </c>
      <c r="D211" s="22" t="s">
        <v>359</v>
      </c>
    </row>
    <row r="212" spans="1:4" ht="60">
      <c r="A212" s="23" t="s">
        <v>336</v>
      </c>
      <c r="B212" s="22">
        <v>0</v>
      </c>
      <c r="C212" s="24">
        <v>0</v>
      </c>
      <c r="D212" s="22" t="s">
        <v>332</v>
      </c>
    </row>
    <row r="213" spans="1:4">
      <c r="B213" s="22">
        <v>1</v>
      </c>
      <c r="C213" s="24">
        <v>0</v>
      </c>
      <c r="D213" s="22" t="s">
        <v>332</v>
      </c>
    </row>
    <row r="214" spans="1:4">
      <c r="B214" s="22">
        <v>2</v>
      </c>
      <c r="C214" s="24">
        <v>2</v>
      </c>
      <c r="D214" s="22" t="s">
        <v>334</v>
      </c>
    </row>
    <row r="215" spans="1:4">
      <c r="B215" s="22">
        <v>3</v>
      </c>
      <c r="C215" s="24">
        <v>0</v>
      </c>
      <c r="D215" s="22" t="s">
        <v>332</v>
      </c>
    </row>
    <row r="216" spans="1:4">
      <c r="B216" s="22">
        <v>4</v>
      </c>
      <c r="C216" s="24">
        <v>1</v>
      </c>
      <c r="D216" s="22" t="s">
        <v>335</v>
      </c>
    </row>
    <row r="217" spans="1:4">
      <c r="B217" s="22">
        <v>5</v>
      </c>
      <c r="C217" s="24">
        <v>7</v>
      </c>
      <c r="D217" s="22" t="s">
        <v>350</v>
      </c>
    </row>
    <row r="218" spans="1:4" ht="45">
      <c r="A218" s="23" t="s">
        <v>340</v>
      </c>
      <c r="B218" s="22">
        <v>0</v>
      </c>
      <c r="C218" s="24">
        <v>4</v>
      </c>
      <c r="D218" s="22" t="s">
        <v>341</v>
      </c>
    </row>
    <row r="219" spans="1:4">
      <c r="B219" s="22">
        <v>1</v>
      </c>
      <c r="C219" s="24">
        <v>1</v>
      </c>
      <c r="D219" s="22" t="s">
        <v>335</v>
      </c>
    </row>
    <row r="220" spans="1:4">
      <c r="B220" s="22">
        <v>2</v>
      </c>
      <c r="C220" s="24">
        <v>1</v>
      </c>
      <c r="D220" s="22" t="s">
        <v>335</v>
      </c>
    </row>
    <row r="221" spans="1:4">
      <c r="B221" s="22">
        <v>3</v>
      </c>
      <c r="C221" s="24">
        <v>0</v>
      </c>
      <c r="D221" s="22" t="s">
        <v>332</v>
      </c>
    </row>
    <row r="222" spans="1:4">
      <c r="B222" s="22">
        <v>4</v>
      </c>
      <c r="C222" s="24">
        <v>1</v>
      </c>
      <c r="D222" s="22" t="s">
        <v>335</v>
      </c>
    </row>
    <row r="223" spans="1:4">
      <c r="B223" s="22">
        <v>5</v>
      </c>
      <c r="C223" s="24">
        <v>3</v>
      </c>
      <c r="D223" s="22" t="s">
        <v>333</v>
      </c>
    </row>
    <row r="224" spans="1:4" ht="75">
      <c r="A224" s="23" t="s">
        <v>355</v>
      </c>
      <c r="B224" s="22">
        <v>0</v>
      </c>
      <c r="C224" s="24">
        <v>4</v>
      </c>
      <c r="D224" s="22" t="s">
        <v>341</v>
      </c>
    </row>
    <row r="225" spans="1:4">
      <c r="B225" s="22">
        <v>1</v>
      </c>
      <c r="C225" s="24">
        <v>1</v>
      </c>
      <c r="D225" s="22" t="s">
        <v>335</v>
      </c>
    </row>
    <row r="226" spans="1:4">
      <c r="B226" s="22">
        <v>2</v>
      </c>
      <c r="C226" s="24">
        <v>1</v>
      </c>
      <c r="D226" s="22" t="s">
        <v>335</v>
      </c>
    </row>
    <row r="227" spans="1:4">
      <c r="B227" s="22">
        <v>3</v>
      </c>
      <c r="C227" s="24">
        <v>0</v>
      </c>
      <c r="D227" s="22" t="s">
        <v>332</v>
      </c>
    </row>
    <row r="228" spans="1:4">
      <c r="B228" s="22">
        <v>4</v>
      </c>
      <c r="C228" s="24">
        <v>0</v>
      </c>
      <c r="D228" s="22" t="s">
        <v>332</v>
      </c>
    </row>
    <row r="229" spans="1:4">
      <c r="B229" s="22">
        <v>5</v>
      </c>
      <c r="C229" s="24">
        <v>4</v>
      </c>
      <c r="D229" s="22" t="s">
        <v>341</v>
      </c>
    </row>
    <row r="232" spans="1:4">
      <c r="A232" s="310" t="s">
        <v>31</v>
      </c>
      <c r="B232" s="310"/>
      <c r="C232" s="310"/>
      <c r="D232" s="310"/>
    </row>
    <row r="233" spans="1:4">
      <c r="A233" s="23" t="s">
        <v>327</v>
      </c>
      <c r="B233" s="22" t="s">
        <v>328</v>
      </c>
      <c r="C233" s="24" t="s">
        <v>329</v>
      </c>
      <c r="D233" s="22" t="s">
        <v>330</v>
      </c>
    </row>
    <row r="234" spans="1:4" ht="45">
      <c r="A234" s="23" t="s">
        <v>331</v>
      </c>
      <c r="B234" s="22">
        <v>0</v>
      </c>
      <c r="C234" s="24">
        <v>1</v>
      </c>
      <c r="D234" s="22" t="s">
        <v>343</v>
      </c>
    </row>
    <row r="235" spans="1:4">
      <c r="B235" s="22">
        <v>1</v>
      </c>
      <c r="C235" s="24">
        <v>2</v>
      </c>
      <c r="D235" s="22" t="s">
        <v>344</v>
      </c>
    </row>
    <row r="236" spans="1:4">
      <c r="B236" s="22">
        <v>2</v>
      </c>
      <c r="C236" s="24">
        <v>1</v>
      </c>
      <c r="D236" s="22" t="s">
        <v>343</v>
      </c>
    </row>
    <row r="237" spans="1:4">
      <c r="B237" s="22">
        <v>3</v>
      </c>
      <c r="C237" s="24">
        <v>2</v>
      </c>
      <c r="D237" s="22" t="s">
        <v>344</v>
      </c>
    </row>
    <row r="238" spans="1:4">
      <c r="B238" s="22">
        <v>4</v>
      </c>
      <c r="C238" s="24">
        <v>4</v>
      </c>
      <c r="D238" s="22" t="s">
        <v>347</v>
      </c>
    </row>
    <row r="239" spans="1:4">
      <c r="B239" s="22">
        <v>5</v>
      </c>
      <c r="C239" s="24">
        <v>1</v>
      </c>
      <c r="D239" s="22" t="s">
        <v>343</v>
      </c>
    </row>
    <row r="240" spans="1:4" ht="60">
      <c r="A240" s="23" t="s">
        <v>336</v>
      </c>
      <c r="B240" s="22">
        <v>0</v>
      </c>
      <c r="C240" s="24">
        <v>1</v>
      </c>
      <c r="D240" s="22" t="s">
        <v>343</v>
      </c>
    </row>
    <row r="241" spans="1:4">
      <c r="B241" s="22">
        <v>1</v>
      </c>
      <c r="C241" s="24">
        <v>0</v>
      </c>
      <c r="D241" s="22" t="s">
        <v>332</v>
      </c>
    </row>
    <row r="242" spans="1:4">
      <c r="B242" s="22">
        <v>2</v>
      </c>
      <c r="C242" s="24">
        <v>1</v>
      </c>
      <c r="D242" s="22" t="s">
        <v>343</v>
      </c>
    </row>
    <row r="243" spans="1:4">
      <c r="B243" s="22">
        <v>3</v>
      </c>
      <c r="C243" s="24">
        <v>5</v>
      </c>
      <c r="D243" s="22" t="s">
        <v>346</v>
      </c>
    </row>
    <row r="244" spans="1:4">
      <c r="B244" s="22">
        <v>4</v>
      </c>
      <c r="C244" s="24">
        <v>2</v>
      </c>
      <c r="D244" s="22" t="s">
        <v>344</v>
      </c>
    </row>
    <row r="245" spans="1:4">
      <c r="B245" s="22">
        <v>5</v>
      </c>
      <c r="C245" s="24">
        <v>2</v>
      </c>
      <c r="D245" s="22" t="s">
        <v>344</v>
      </c>
    </row>
    <row r="246" spans="1:4" ht="45">
      <c r="A246" s="23" t="s">
        <v>340</v>
      </c>
      <c r="B246" s="22">
        <v>0</v>
      </c>
      <c r="C246" s="24">
        <v>3</v>
      </c>
      <c r="D246" s="22" t="s">
        <v>333</v>
      </c>
    </row>
    <row r="247" spans="1:4">
      <c r="B247" s="22">
        <v>1</v>
      </c>
      <c r="C247" s="24">
        <v>3</v>
      </c>
      <c r="D247" s="22" t="s">
        <v>333</v>
      </c>
    </row>
    <row r="248" spans="1:4">
      <c r="B248" s="22">
        <v>2</v>
      </c>
      <c r="C248" s="24">
        <v>2</v>
      </c>
      <c r="D248" s="22" t="s">
        <v>334</v>
      </c>
    </row>
    <row r="249" spans="1:4">
      <c r="B249" s="22">
        <v>3</v>
      </c>
      <c r="C249" s="24">
        <v>1</v>
      </c>
      <c r="D249" s="22" t="s">
        <v>335</v>
      </c>
    </row>
    <row r="250" spans="1:4">
      <c r="B250" s="22">
        <v>4</v>
      </c>
      <c r="C250" s="24">
        <v>1</v>
      </c>
      <c r="D250" s="22" t="s">
        <v>335</v>
      </c>
    </row>
    <row r="251" spans="1:4">
      <c r="B251" s="22">
        <v>5</v>
      </c>
      <c r="C251" s="24">
        <v>0</v>
      </c>
      <c r="D251" s="22" t="s">
        <v>332</v>
      </c>
    </row>
    <row r="252" spans="1:4" ht="75">
      <c r="A252" s="23" t="s">
        <v>355</v>
      </c>
      <c r="B252" s="22">
        <v>0</v>
      </c>
      <c r="C252" s="24">
        <v>4</v>
      </c>
      <c r="D252" s="22" t="s">
        <v>341</v>
      </c>
    </row>
    <row r="253" spans="1:4">
      <c r="B253" s="22">
        <v>1</v>
      </c>
      <c r="C253" s="24">
        <v>0</v>
      </c>
      <c r="D253" s="22" t="s">
        <v>332</v>
      </c>
    </row>
    <row r="254" spans="1:4">
      <c r="B254" s="22">
        <v>2</v>
      </c>
      <c r="C254" s="24">
        <v>3</v>
      </c>
      <c r="D254" s="22" t="s">
        <v>333</v>
      </c>
    </row>
    <row r="255" spans="1:4">
      <c r="B255" s="22">
        <v>3</v>
      </c>
      <c r="C255" s="24">
        <v>2</v>
      </c>
      <c r="D255" s="22" t="s">
        <v>334</v>
      </c>
    </row>
    <row r="256" spans="1:4">
      <c r="B256" s="22">
        <v>4</v>
      </c>
      <c r="C256" s="24">
        <v>1</v>
      </c>
      <c r="D256" s="22" t="s">
        <v>335</v>
      </c>
    </row>
    <row r="257" spans="2:4">
      <c r="B257" s="22">
        <v>5</v>
      </c>
      <c r="C257" s="24">
        <v>0</v>
      </c>
      <c r="D257" s="22" t="s">
        <v>332</v>
      </c>
    </row>
  </sheetData>
  <mergeCells count="9">
    <mergeCell ref="A176:D176"/>
    <mergeCell ref="A204:D204"/>
    <mergeCell ref="A232:D232"/>
    <mergeCell ref="A8:D8"/>
    <mergeCell ref="A36:D36"/>
    <mergeCell ref="A64:D64"/>
    <mergeCell ref="A92:D92"/>
    <mergeCell ref="A120:D120"/>
    <mergeCell ref="A148:D1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11"/>
  <sheetViews>
    <sheetView showGridLines="0" workbookViewId="0">
      <selection activeCell="D7" sqref="D7"/>
    </sheetView>
  </sheetViews>
  <sheetFormatPr defaultColWidth="8.85546875" defaultRowHeight="15"/>
  <cols>
    <col min="2" max="5" width="35.42578125" customWidth="1"/>
  </cols>
  <sheetData>
    <row r="2" spans="1:6" ht="20.25">
      <c r="B2" s="67" t="s">
        <v>685</v>
      </c>
      <c r="C2" s="58"/>
      <c r="D2" s="58"/>
      <c r="E2" s="58"/>
    </row>
    <row r="3" spans="1:6">
      <c r="C3" s="58"/>
      <c r="D3" s="32"/>
      <c r="E3" s="58"/>
    </row>
    <row r="4" spans="1:6">
      <c r="B4" s="171" t="s">
        <v>664</v>
      </c>
      <c r="C4" s="171" t="s">
        <v>665</v>
      </c>
      <c r="D4" s="171" t="s">
        <v>666</v>
      </c>
      <c r="E4" s="171" t="s">
        <v>667</v>
      </c>
    </row>
    <row r="5" spans="1:6" ht="25.5">
      <c r="A5" s="69"/>
      <c r="B5" s="200" t="s">
        <v>688</v>
      </c>
      <c r="C5" s="200" t="s">
        <v>695</v>
      </c>
      <c r="D5" s="200" t="s">
        <v>687</v>
      </c>
      <c r="E5" s="200" t="s">
        <v>699</v>
      </c>
      <c r="F5" s="32"/>
    </row>
    <row r="6" spans="1:6">
      <c r="A6" s="69"/>
      <c r="B6" s="200" t="s">
        <v>689</v>
      </c>
      <c r="C6" s="200" t="s">
        <v>696</v>
      </c>
      <c r="D6" s="200" t="s">
        <v>701</v>
      </c>
      <c r="E6" s="200" t="s">
        <v>694</v>
      </c>
      <c r="F6" s="32"/>
    </row>
    <row r="7" spans="1:6" ht="25.5">
      <c r="A7" s="69"/>
      <c r="B7" s="200" t="s">
        <v>698</v>
      </c>
      <c r="C7" s="200" t="s">
        <v>788</v>
      </c>
      <c r="D7" s="200" t="s">
        <v>702</v>
      </c>
      <c r="E7" s="200" t="s">
        <v>700</v>
      </c>
      <c r="F7" s="32"/>
    </row>
    <row r="8" spans="1:6">
      <c r="A8" s="69"/>
      <c r="B8" s="200" t="s">
        <v>787</v>
      </c>
      <c r="C8" s="200"/>
      <c r="D8" s="200" t="s">
        <v>703</v>
      </c>
      <c r="E8" s="200" t="s">
        <v>693</v>
      </c>
      <c r="F8" s="32"/>
    </row>
    <row r="9" spans="1:6" ht="25.5">
      <c r="A9" s="69"/>
      <c r="B9" s="200" t="s">
        <v>690</v>
      </c>
      <c r="C9" s="200"/>
      <c r="D9" s="200" t="s">
        <v>704</v>
      </c>
      <c r="E9" s="200" t="s">
        <v>809</v>
      </c>
      <c r="F9" s="32"/>
    </row>
    <row r="10" spans="1:6">
      <c r="A10" s="69"/>
      <c r="B10" s="200" t="s">
        <v>691</v>
      </c>
      <c r="C10" s="200"/>
      <c r="D10" s="200" t="s">
        <v>705</v>
      </c>
      <c r="E10" s="200" t="s">
        <v>692</v>
      </c>
      <c r="F10" s="32"/>
    </row>
    <row r="11" spans="1:6">
      <c r="A11" s="70"/>
      <c r="B11" s="200"/>
      <c r="C11" s="200"/>
      <c r="D11" s="200"/>
      <c r="E11" s="200"/>
    </row>
  </sheetData>
  <sheetProtection algorithmName="SHA-512" hashValue="BEAEnaVN0qYWi4gi2Kh2k5dtMLS81AtkCUayeJELxYjmKv2SwYVngorvEfJ+35LSdg7jggaur/U57ysp84JKHA==" saltValue="tty135yY1caw3z7+X1i/lA==" spinCount="100000" sheet="1" objects="1" scenarios="1"/>
  <hyperlinks>
    <hyperlink ref="B5" location="'Ответственность перед сотру'!A1" display="Структура персонала Группы МТС" xr:uid="{DC8A6E08-1080-BE46-BA49-C0C86CCD7F78}"/>
    <hyperlink ref="B6" location="'Ответственность перед сотру'!A1" display="Заработная плата" xr:uid="{EA9CB976-5C40-4845-A22C-CE8F7D97378F}"/>
    <hyperlink ref="B7" location="'Ответственность перед сотру'!A1" display="Охрана труда и промышленной безопасности" xr:uid="{6A63A942-1DB0-CA42-8BEB-C4B37EAA8C65}"/>
    <hyperlink ref="B8" location="'Ответственность перед сотру'!A1" display="Льготы" xr:uid="{C3CD3FF6-3AC9-554A-800D-0EDD0ED0F09A}"/>
    <hyperlink ref="B9" location="'Ответственность перед сотру'!A1" display="Оценка результативности и развития карьеры" xr:uid="{D4CA38DD-EBBF-914B-94DC-00398CD0B128}"/>
    <hyperlink ref="B10" location="'Ответственность перед сотру'!A1" display="Обучение сотрудников" xr:uid="{20985DE1-2105-ED4D-A1EA-D8DB09E1E634}"/>
    <hyperlink ref="C5" location="'Развитие цифрового '!A1" display="Благотворительная деятельность" xr:uid="{844E8018-0669-5D45-94D8-DCD00E92BDF3}"/>
    <hyperlink ref="C6" location="'Развитие цифрового '!A1" display="Развитие сетей" xr:uid="{F01088C9-5DCB-1E4F-A28D-B9CF8C871B07}"/>
    <hyperlink ref="C7" location="'Развитие цифрового '!A1" display="Данные по Республике Беларусь" xr:uid="{23840FD4-0AEA-6348-9035-5B787D8320A1}"/>
    <hyperlink ref="D5" location="'Ответственное управление'!A1" display="Экономическая результативность" xr:uid="{F279E4AA-8B9F-2542-A507-4BE9A4955001}"/>
    <hyperlink ref="D6" location="'Ответственное управление'!A1" display="Единая система комплаенс" xr:uid="{1EC8331C-2151-124F-901A-EEB3791DAFCC}"/>
    <hyperlink ref="D7" location="'Ответственное управление'!A1" display="Управление налогами" xr:uid="{1AE0FEE9-B186-A643-A230-516C6B73F3F7}"/>
    <hyperlink ref="D8" location="'Ответственное управление'!A1" display="Финансовая помощь от государства" xr:uid="{A6C02603-6B19-974E-99D7-CF850AD6435E}"/>
    <hyperlink ref="D9" location="'Ответственное управление'!A1" display="Структура и объем закупок" xr:uid="{FEC83812-C3FA-A747-824A-55E7AC3BB451}"/>
    <hyperlink ref="D10" location="'Ответственное управление'!A1" display="Состав органов управления" xr:uid="{673CDB19-55F5-3142-9C23-BF90C4ADA32C}"/>
    <hyperlink ref="E5" location="'Забота об окружающей '!A1" display="Инвестиции на охрану окружающей среды" xr:uid="{F1DC2DAE-42E5-C347-AE3D-C7BF4F1DCAEE}"/>
    <hyperlink ref="E6" location="'Забота об окружающей '!A1" display="Управление энергоэффективностью" xr:uid="{6C3F4634-9E56-984C-A857-57ECA85C1FF1}"/>
    <hyperlink ref="E7" location="'Забота об окружающей '!A1" display="Показатели PUE дата-центров" xr:uid="{30587094-635C-DB40-A5DC-3E2DD9E2EBC2}"/>
    <hyperlink ref="E8" location="'Забота об окружающей '!A1" display="Выбросы парниковых газов" xr:uid="{6FFE5501-411D-7341-82A2-BB319F0E440D}"/>
    <hyperlink ref="E9" location="'Забота об окружающей '!A1" display="Утилизация отходов" xr:uid="{F2631F57-0AFB-B24A-92E7-23690C5A16BC}"/>
    <hyperlink ref="E10" location="'Забота об окружающей '!A1" display="Воздействие на водные ресурсы" xr:uid="{A6B7EC4C-9BCE-7E47-8893-2824BE79912B}"/>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D4FE-88C3-4622-86BD-7242856041AC}">
  <dimension ref="A1:N668"/>
  <sheetViews>
    <sheetView showGridLines="0" topLeftCell="A396" zoomScale="90" zoomScaleNormal="90" workbookViewId="0">
      <selection activeCell="G160" sqref="G160"/>
    </sheetView>
  </sheetViews>
  <sheetFormatPr defaultColWidth="8.42578125" defaultRowHeight="11.25"/>
  <cols>
    <col min="1" max="1" width="8.42578125" style="25"/>
    <col min="2" max="2" width="30.42578125" style="25" customWidth="1"/>
    <col min="3" max="5" width="25.42578125" style="25" customWidth="1"/>
    <col min="6" max="6" width="22.140625" style="25" customWidth="1"/>
    <col min="7" max="7" width="38.42578125" style="25" customWidth="1"/>
    <col min="8" max="8" width="33.42578125" style="25" customWidth="1"/>
    <col min="9" max="16384" width="8.42578125" style="25"/>
  </cols>
  <sheetData>
    <row r="1" spans="2:14" ht="12.75">
      <c r="B1" s="35"/>
      <c r="C1" s="35"/>
      <c r="D1" s="35"/>
      <c r="E1" s="35"/>
    </row>
    <row r="2" spans="2:14" ht="15">
      <c r="B2" s="89" t="s">
        <v>664</v>
      </c>
      <c r="C2" s="28"/>
      <c r="D2" s="28"/>
      <c r="E2" s="28"/>
    </row>
    <row r="3" spans="2:14" ht="54.95" customHeight="1">
      <c r="B3" s="240" t="s">
        <v>669</v>
      </c>
      <c r="C3" s="240"/>
      <c r="D3" s="240"/>
      <c r="E3" s="240"/>
    </row>
    <row r="4" spans="2:14" ht="17.45" customHeight="1">
      <c r="B4" s="28"/>
      <c r="C4" s="28"/>
      <c r="D4" s="28"/>
      <c r="E4" s="28"/>
    </row>
    <row r="5" spans="2:14" ht="14.25">
      <c r="B5" s="90" t="s">
        <v>718</v>
      </c>
      <c r="C5" s="91"/>
      <c r="D5" s="91"/>
      <c r="E5" s="91"/>
    </row>
    <row r="6" spans="2:14" ht="12.75">
      <c r="B6" s="92"/>
      <c r="C6" s="28"/>
      <c r="D6" s="28"/>
      <c r="E6" s="28"/>
    </row>
    <row r="7" spans="2:14" ht="12.75">
      <c r="B7" s="93" t="s">
        <v>34</v>
      </c>
      <c r="C7" s="93">
        <v>2021</v>
      </c>
      <c r="D7" s="93">
        <v>2022</v>
      </c>
      <c r="E7" s="93">
        <v>2023</v>
      </c>
      <c r="F7" s="93">
        <v>2024</v>
      </c>
    </row>
    <row r="8" spans="2:14" ht="25.5">
      <c r="B8" s="94" t="s">
        <v>361</v>
      </c>
      <c r="C8" s="95">
        <v>58804</v>
      </c>
      <c r="D8" s="95">
        <v>59910</v>
      </c>
      <c r="E8" s="95">
        <v>58426</v>
      </c>
      <c r="F8" s="95">
        <v>63011</v>
      </c>
      <c r="G8" s="27"/>
      <c r="H8" s="27"/>
      <c r="I8" s="27"/>
      <c r="J8" s="27"/>
      <c r="K8" s="27"/>
      <c r="L8" s="27"/>
      <c r="M8" s="27"/>
      <c r="N8" s="27"/>
    </row>
    <row r="9" spans="2:14" ht="12.75">
      <c r="B9" s="149"/>
      <c r="C9" s="150"/>
      <c r="D9" s="150"/>
      <c r="E9" s="150"/>
      <c r="G9" s="27"/>
      <c r="H9" s="27"/>
      <c r="I9" s="27"/>
      <c r="J9" s="27"/>
      <c r="K9" s="27"/>
      <c r="L9" s="27"/>
      <c r="M9" s="27"/>
      <c r="N9" s="27"/>
    </row>
    <row r="10" spans="2:14" ht="15">
      <c r="B10" s="90" t="s">
        <v>752</v>
      </c>
      <c r="C10" s="97"/>
      <c r="D10" s="97"/>
      <c r="E10" s="91"/>
      <c r="F10" s="98"/>
    </row>
    <row r="11" spans="2:14" ht="12.75">
      <c r="B11" s="99"/>
      <c r="C11" s="99"/>
      <c r="D11" s="99"/>
      <c r="E11" s="28"/>
    </row>
    <row r="12" spans="2:14" ht="12.75">
      <c r="B12" s="100" t="s">
        <v>34</v>
      </c>
      <c r="C12" s="101">
        <v>44561</v>
      </c>
      <c r="D12" s="101">
        <v>44926</v>
      </c>
      <c r="E12" s="101">
        <v>45291</v>
      </c>
      <c r="F12" s="101">
        <v>45657</v>
      </c>
    </row>
    <row r="13" spans="2:14" ht="13.5" customHeight="1">
      <c r="B13" s="238" t="s">
        <v>757</v>
      </c>
      <c r="C13" s="239"/>
      <c r="D13" s="239"/>
      <c r="E13" s="239"/>
      <c r="F13" s="239"/>
    </row>
    <row r="14" spans="2:14" ht="15.75" customHeight="1">
      <c r="B14" s="102" t="s">
        <v>362</v>
      </c>
      <c r="C14" s="95">
        <f>C15+C16</f>
        <v>54231</v>
      </c>
      <c r="D14" s="95">
        <f t="shared" ref="D14:F14" si="0">D15+D16</f>
        <v>57773</v>
      </c>
      <c r="E14" s="95">
        <f t="shared" si="0"/>
        <v>57699</v>
      </c>
      <c r="F14" s="95">
        <f t="shared" si="0"/>
        <v>60978</v>
      </c>
    </row>
    <row r="15" spans="2:14" ht="12.75">
      <c r="B15" s="103" t="s">
        <v>644</v>
      </c>
      <c r="C15" s="95">
        <v>29549</v>
      </c>
      <c r="D15" s="95">
        <v>31805</v>
      </c>
      <c r="E15" s="95">
        <v>31833</v>
      </c>
      <c r="F15" s="95">
        <v>33098</v>
      </c>
    </row>
    <row r="16" spans="2:14" ht="12.75">
      <c r="B16" s="103" t="s">
        <v>643</v>
      </c>
      <c r="C16" s="95">
        <v>24682</v>
      </c>
      <c r="D16" s="95">
        <v>25968</v>
      </c>
      <c r="E16" s="95">
        <v>25866</v>
      </c>
      <c r="F16" s="95">
        <v>27880</v>
      </c>
    </row>
    <row r="17" spans="2:6" ht="12.75">
      <c r="B17" s="102" t="s">
        <v>363</v>
      </c>
      <c r="C17" s="95">
        <f>C18+C19+C20</f>
        <v>54231</v>
      </c>
      <c r="D17" s="95">
        <f t="shared" ref="D17:F17" si="1">D18+D19+D20</f>
        <v>57773</v>
      </c>
      <c r="E17" s="95">
        <v>57699</v>
      </c>
      <c r="F17" s="95">
        <f t="shared" si="1"/>
        <v>60978</v>
      </c>
    </row>
    <row r="18" spans="2:6" ht="12.75">
      <c r="B18" s="103" t="s">
        <v>645</v>
      </c>
      <c r="C18" s="95">
        <v>17737</v>
      </c>
      <c r="D18" s="95">
        <v>20797</v>
      </c>
      <c r="E18" s="95">
        <v>20856</v>
      </c>
      <c r="F18" s="95">
        <v>21258</v>
      </c>
    </row>
    <row r="19" spans="2:6" ht="38.25">
      <c r="B19" s="103" t="s">
        <v>646</v>
      </c>
      <c r="C19" s="95">
        <v>34925</v>
      </c>
      <c r="D19" s="95">
        <v>35894</v>
      </c>
      <c r="E19" s="95">
        <v>36781</v>
      </c>
      <c r="F19" s="95">
        <v>39662</v>
      </c>
    </row>
    <row r="20" spans="2:6" ht="12.75">
      <c r="B20" s="103" t="s">
        <v>647</v>
      </c>
      <c r="C20" s="95">
        <v>1569</v>
      </c>
      <c r="D20" s="95">
        <v>1082</v>
      </c>
      <c r="E20" s="95" t="s">
        <v>810</v>
      </c>
      <c r="F20" s="95">
        <v>58</v>
      </c>
    </row>
    <row r="21" spans="2:6" ht="13.5" customHeight="1">
      <c r="B21" s="238" t="s">
        <v>758</v>
      </c>
      <c r="C21" s="239"/>
      <c r="D21" s="239"/>
      <c r="E21" s="239"/>
      <c r="F21" s="239"/>
    </row>
    <row r="22" spans="2:6" ht="15.75" customHeight="1">
      <c r="B22" s="102" t="s">
        <v>362</v>
      </c>
      <c r="C22" s="95">
        <f>C23+C24</f>
        <v>3232</v>
      </c>
      <c r="D22" s="95">
        <f>D23+D24</f>
        <v>2999</v>
      </c>
      <c r="E22" s="95" t="s">
        <v>811</v>
      </c>
      <c r="F22" s="130">
        <f>F23+F24</f>
        <v>3487</v>
      </c>
    </row>
    <row r="23" spans="2:6" ht="12.75">
      <c r="B23" s="103" t="s">
        <v>648</v>
      </c>
      <c r="C23" s="95">
        <v>1493</v>
      </c>
      <c r="D23" s="95">
        <v>1462</v>
      </c>
      <c r="E23" s="105">
        <v>749</v>
      </c>
      <c r="F23" s="105">
        <v>1625</v>
      </c>
    </row>
    <row r="24" spans="2:6" ht="12.75">
      <c r="B24" s="103" t="s">
        <v>643</v>
      </c>
      <c r="C24" s="95">
        <v>1739</v>
      </c>
      <c r="D24" s="95">
        <v>1537</v>
      </c>
      <c r="E24" s="105">
        <v>936</v>
      </c>
      <c r="F24" s="105">
        <v>1862</v>
      </c>
    </row>
    <row r="25" spans="2:6" ht="12.75">
      <c r="B25" s="102" t="s">
        <v>363</v>
      </c>
      <c r="C25" s="95">
        <f>C26+C27+C28</f>
        <v>3232</v>
      </c>
      <c r="D25" s="95">
        <f t="shared" ref="D25:F25" si="2">D26+D27+D28</f>
        <v>2999</v>
      </c>
      <c r="E25" s="95">
        <v>1685</v>
      </c>
      <c r="F25" s="105">
        <f t="shared" si="2"/>
        <v>3487</v>
      </c>
    </row>
    <row r="26" spans="2:6" ht="12.75">
      <c r="B26" s="103" t="s">
        <v>645</v>
      </c>
      <c r="C26" s="95">
        <v>1057</v>
      </c>
      <c r="D26" s="95">
        <v>1080</v>
      </c>
      <c r="E26" s="105">
        <v>526</v>
      </c>
      <c r="F26" s="105">
        <v>699</v>
      </c>
    </row>
    <row r="27" spans="2:6" ht="38.25">
      <c r="B27" s="103" t="s">
        <v>649</v>
      </c>
      <c r="C27" s="95">
        <v>2081</v>
      </c>
      <c r="D27" s="95">
        <v>1863</v>
      </c>
      <c r="E27" s="95">
        <v>1159</v>
      </c>
      <c r="F27" s="105">
        <v>1225</v>
      </c>
    </row>
    <row r="28" spans="2:6" ht="12.75">
      <c r="B28" s="103" t="s">
        <v>647</v>
      </c>
      <c r="C28" s="105">
        <v>94</v>
      </c>
      <c r="D28" s="105">
        <v>56</v>
      </c>
      <c r="E28" s="105" t="s">
        <v>812</v>
      </c>
      <c r="F28" s="194">
        <v>1563</v>
      </c>
    </row>
    <row r="29" spans="2:6" ht="12.75">
      <c r="B29" s="106"/>
      <c r="C29" s="106"/>
      <c r="D29" s="106"/>
      <c r="E29" s="106"/>
    </row>
    <row r="30" spans="2:6" ht="40.5" customHeight="1">
      <c r="B30" s="208" t="s">
        <v>792</v>
      </c>
      <c r="C30" s="208"/>
      <c r="D30" s="208"/>
      <c r="E30" s="208"/>
      <c r="F30" s="208"/>
    </row>
    <row r="31" spans="2:6" ht="12.75">
      <c r="B31" s="106" t="s">
        <v>802</v>
      </c>
      <c r="C31" s="106"/>
      <c r="D31" s="106"/>
      <c r="E31" s="106"/>
    </row>
    <row r="32" spans="2:6" ht="12.75">
      <c r="B32" s="106" t="s">
        <v>719</v>
      </c>
      <c r="C32" s="147"/>
      <c r="D32" s="147"/>
      <c r="E32" s="147"/>
    </row>
    <row r="33" spans="2:6" ht="15.75" customHeight="1">
      <c r="B33" s="106" t="s">
        <v>803</v>
      </c>
      <c r="C33" s="106"/>
      <c r="D33" s="106"/>
      <c r="E33" s="106"/>
    </row>
    <row r="34" spans="2:6" ht="12.75">
      <c r="B34" s="99"/>
      <c r="C34" s="99"/>
      <c r="D34" s="99"/>
      <c r="E34" s="28"/>
    </row>
    <row r="35" spans="2:6" ht="12.75">
      <c r="B35" s="93" t="s">
        <v>34</v>
      </c>
      <c r="C35" s="107">
        <v>44561</v>
      </c>
      <c r="D35" s="107">
        <v>44926</v>
      </c>
      <c r="E35" s="107">
        <v>45291</v>
      </c>
      <c r="F35" s="107">
        <v>45657</v>
      </c>
    </row>
    <row r="36" spans="2:6" ht="15.75" customHeight="1">
      <c r="B36" s="238" t="s">
        <v>759</v>
      </c>
      <c r="C36" s="239"/>
      <c r="D36" s="239"/>
      <c r="E36" s="239"/>
      <c r="F36" s="239"/>
    </row>
    <row r="37" spans="2:6" ht="15.75" customHeight="1">
      <c r="B37" s="102" t="s">
        <v>362</v>
      </c>
      <c r="C37" s="95">
        <f>C38+C39</f>
        <v>57008</v>
      </c>
      <c r="D37" s="95">
        <f t="shared" ref="D37:F37" si="3">D38+D39</f>
        <v>60351</v>
      </c>
      <c r="E37" s="95">
        <f t="shared" si="3"/>
        <v>56905</v>
      </c>
      <c r="F37" s="95">
        <f t="shared" si="3"/>
        <v>61686</v>
      </c>
    </row>
    <row r="38" spans="2:6" ht="12.75">
      <c r="B38" s="103" t="s">
        <v>644</v>
      </c>
      <c r="C38" s="95">
        <v>30853</v>
      </c>
      <c r="D38" s="95">
        <v>33045</v>
      </c>
      <c r="E38" s="95">
        <v>31278</v>
      </c>
      <c r="F38" s="95">
        <v>33507</v>
      </c>
    </row>
    <row r="39" spans="2:6" ht="12.75">
      <c r="B39" s="103" t="s">
        <v>643</v>
      </c>
      <c r="C39" s="95">
        <v>26155</v>
      </c>
      <c r="D39" s="95">
        <v>27306</v>
      </c>
      <c r="E39" s="95">
        <v>25627</v>
      </c>
      <c r="F39" s="95">
        <v>28179</v>
      </c>
    </row>
    <row r="40" spans="2:6" ht="12.75">
      <c r="B40" s="102" t="s">
        <v>363</v>
      </c>
      <c r="C40" s="95">
        <f>C41+C42+C43</f>
        <v>57008</v>
      </c>
      <c r="D40" s="95">
        <f t="shared" ref="D40:F40" si="4">D41+D42+D43</f>
        <v>60351</v>
      </c>
      <c r="E40" s="95">
        <v>56905</v>
      </c>
      <c r="F40" s="95">
        <f t="shared" si="4"/>
        <v>61686</v>
      </c>
    </row>
    <row r="41" spans="2:6" ht="12.75">
      <c r="B41" s="103" t="s">
        <v>645</v>
      </c>
      <c r="C41" s="95">
        <v>18645</v>
      </c>
      <c r="D41" s="95">
        <v>21725</v>
      </c>
      <c r="E41" s="95">
        <v>20253</v>
      </c>
      <c r="F41" s="95">
        <v>21488</v>
      </c>
    </row>
    <row r="42" spans="2:6" ht="38.25">
      <c r="B42" s="103" t="s">
        <v>646</v>
      </c>
      <c r="C42" s="95">
        <v>36713</v>
      </c>
      <c r="D42" s="95">
        <v>37496</v>
      </c>
      <c r="E42" s="95">
        <v>36591</v>
      </c>
      <c r="F42" s="95">
        <v>38589</v>
      </c>
    </row>
    <row r="43" spans="2:6" ht="12.75">
      <c r="B43" s="103" t="s">
        <v>647</v>
      </c>
      <c r="C43" s="95">
        <v>1650</v>
      </c>
      <c r="D43" s="95">
        <v>1130</v>
      </c>
      <c r="E43" s="95" t="s">
        <v>813</v>
      </c>
      <c r="F43" s="95">
        <v>1609</v>
      </c>
    </row>
    <row r="44" spans="2:6" ht="15.75" customHeight="1">
      <c r="B44" s="238" t="s">
        <v>760</v>
      </c>
      <c r="C44" s="239"/>
      <c r="D44" s="239"/>
      <c r="E44" s="239"/>
      <c r="F44" s="239"/>
    </row>
    <row r="45" spans="2:6" ht="15.75" customHeight="1">
      <c r="B45" s="102" t="s">
        <v>362</v>
      </c>
      <c r="C45" s="95">
        <f>C46+C47</f>
        <v>455</v>
      </c>
      <c r="D45" s="95">
        <f t="shared" ref="D45:F45" si="5">D46+D47</f>
        <v>421</v>
      </c>
      <c r="E45" s="95" t="s">
        <v>814</v>
      </c>
      <c r="F45" s="95">
        <f t="shared" si="5"/>
        <v>2779</v>
      </c>
    </row>
    <row r="46" spans="2:6" ht="12.75">
      <c r="B46" s="103" t="s">
        <v>644</v>
      </c>
      <c r="C46" s="95">
        <v>189</v>
      </c>
      <c r="D46" s="95">
        <v>222</v>
      </c>
      <c r="E46" s="95">
        <v>1304</v>
      </c>
      <c r="F46" s="95">
        <v>1438</v>
      </c>
    </row>
    <row r="47" spans="2:6" ht="12.75">
      <c r="B47" s="103" t="s">
        <v>643</v>
      </c>
      <c r="C47" s="95">
        <v>266</v>
      </c>
      <c r="D47" s="95">
        <v>199</v>
      </c>
      <c r="E47" s="95">
        <v>1175</v>
      </c>
      <c r="F47" s="95">
        <v>1341</v>
      </c>
    </row>
    <row r="48" spans="2:6" ht="12.75">
      <c r="B48" s="102" t="s">
        <v>363</v>
      </c>
      <c r="C48" s="95">
        <f>C49+C50+C51</f>
        <v>455</v>
      </c>
      <c r="D48" s="130">
        <f>D49+D50+D51</f>
        <v>421</v>
      </c>
      <c r="E48" s="95">
        <v>2479</v>
      </c>
      <c r="F48" s="95">
        <f>F49+F50+F51</f>
        <v>2779</v>
      </c>
    </row>
    <row r="49" spans="1:6" ht="12.75">
      <c r="B49" s="103" t="s">
        <v>645</v>
      </c>
      <c r="C49" s="95">
        <v>149</v>
      </c>
      <c r="D49" s="95">
        <v>151.61000000000001</v>
      </c>
      <c r="E49" s="95">
        <v>1130</v>
      </c>
      <c r="F49" s="95">
        <v>1335</v>
      </c>
    </row>
    <row r="50" spans="1:6" ht="38.25">
      <c r="B50" s="103" t="s">
        <v>646</v>
      </c>
      <c r="C50" s="95">
        <v>293</v>
      </c>
      <c r="D50" s="95">
        <v>261.52999999999997</v>
      </c>
      <c r="E50" s="95">
        <v>1348</v>
      </c>
      <c r="F50" s="95">
        <v>1435</v>
      </c>
    </row>
    <row r="51" spans="1:6" ht="12.75">
      <c r="B51" s="103" t="s">
        <v>650</v>
      </c>
      <c r="C51" s="95">
        <v>13</v>
      </c>
      <c r="D51" s="95">
        <v>7.86</v>
      </c>
      <c r="E51" s="95" t="s">
        <v>815</v>
      </c>
      <c r="F51" s="95">
        <v>9</v>
      </c>
    </row>
    <row r="52" spans="1:6" ht="12.75">
      <c r="B52" s="106"/>
      <c r="C52" s="106"/>
      <c r="D52" s="106"/>
      <c r="E52" s="106"/>
    </row>
    <row r="53" spans="1:6" ht="12.75">
      <c r="B53" s="106" t="s">
        <v>807</v>
      </c>
      <c r="C53" s="106"/>
      <c r="D53" s="106"/>
      <c r="E53" s="106"/>
    </row>
    <row r="54" spans="1:6" ht="30.95" customHeight="1">
      <c r="B54" s="205" t="s">
        <v>805</v>
      </c>
      <c r="C54" s="205"/>
      <c r="D54" s="205"/>
      <c r="E54" s="205"/>
    </row>
    <row r="55" spans="1:6" ht="15.75" customHeight="1">
      <c r="B55" s="106" t="s">
        <v>806</v>
      </c>
      <c r="C55" s="106"/>
      <c r="D55" s="106"/>
      <c r="E55" s="106"/>
    </row>
    <row r="56" spans="1:6" ht="12.75">
      <c r="B56" s="99"/>
      <c r="C56" s="99"/>
      <c r="D56" s="99"/>
      <c r="E56" s="28"/>
    </row>
    <row r="57" spans="1:6" ht="15">
      <c r="B57" s="108" t="s">
        <v>761</v>
      </c>
      <c r="C57" s="97"/>
      <c r="D57" s="97"/>
      <c r="E57" s="91"/>
    </row>
    <row r="58" spans="1:6" ht="12.75">
      <c r="B58" s="99"/>
      <c r="C58" s="99"/>
      <c r="D58" s="99"/>
      <c r="E58" s="28"/>
    </row>
    <row r="59" spans="1:6" ht="12.75">
      <c r="B59" s="93" t="s">
        <v>34</v>
      </c>
      <c r="C59" s="93">
        <v>2021</v>
      </c>
      <c r="D59" s="93">
        <v>2022</v>
      </c>
      <c r="E59" s="93">
        <v>2023</v>
      </c>
      <c r="F59" s="93">
        <v>2024</v>
      </c>
    </row>
    <row r="60" spans="1:6" ht="12.75">
      <c r="B60" s="94" t="s">
        <v>364</v>
      </c>
      <c r="C60" s="95">
        <v>5563</v>
      </c>
      <c r="D60" s="95">
        <v>3842</v>
      </c>
      <c r="E60" s="95" t="s">
        <v>816</v>
      </c>
      <c r="F60" s="95">
        <v>5763.916666666667</v>
      </c>
    </row>
    <row r="61" spans="1:6" ht="12.75">
      <c r="B61" s="106"/>
      <c r="C61" s="106"/>
      <c r="D61" s="106"/>
      <c r="E61" s="106"/>
    </row>
    <row r="62" spans="1:6" ht="30.95" customHeight="1">
      <c r="A62" s="34"/>
      <c r="B62" s="205" t="s">
        <v>804</v>
      </c>
      <c r="C62" s="205"/>
      <c r="D62" s="205"/>
      <c r="E62" s="205"/>
    </row>
    <row r="63" spans="1:6" ht="14.25" customHeight="1">
      <c r="B63" s="99"/>
      <c r="C63" s="99"/>
      <c r="D63" s="99"/>
      <c r="E63" s="28"/>
    </row>
    <row r="64" spans="1:6" ht="15">
      <c r="B64" s="108" t="s">
        <v>817</v>
      </c>
      <c r="C64" s="97"/>
      <c r="D64" s="97"/>
      <c r="E64" s="91"/>
    </row>
    <row r="65" spans="2:6" ht="12.75">
      <c r="B65" s="99"/>
      <c r="C65" s="99"/>
      <c r="D65" s="99"/>
      <c r="E65" s="28"/>
    </row>
    <row r="66" spans="2:6" ht="12.75">
      <c r="B66" s="93" t="s">
        <v>34</v>
      </c>
      <c r="C66" s="93">
        <v>2021</v>
      </c>
      <c r="D66" s="93">
        <v>2022</v>
      </c>
      <c r="E66" s="93">
        <v>2023</v>
      </c>
      <c r="F66" s="93">
        <v>2024</v>
      </c>
    </row>
    <row r="67" spans="2:6" ht="12.75">
      <c r="B67" s="94" t="s">
        <v>762</v>
      </c>
      <c r="C67" s="95">
        <f>C68+C69</f>
        <v>30342</v>
      </c>
      <c r="D67" s="95">
        <f t="shared" ref="D67:F67" si="6">D68+D69</f>
        <v>28413</v>
      </c>
      <c r="E67" s="95">
        <f t="shared" si="6"/>
        <v>26821</v>
      </c>
      <c r="F67" s="95">
        <f t="shared" si="6"/>
        <v>34392</v>
      </c>
    </row>
    <row r="68" spans="2:6" ht="12.75">
      <c r="B68" s="109" t="s">
        <v>644</v>
      </c>
      <c r="C68" s="95">
        <v>16048</v>
      </c>
      <c r="D68" s="95">
        <v>15308</v>
      </c>
      <c r="E68" s="95">
        <v>13456</v>
      </c>
      <c r="F68" s="95">
        <v>16956</v>
      </c>
    </row>
    <row r="69" spans="2:6" ht="12.75">
      <c r="B69" s="109" t="s">
        <v>643</v>
      </c>
      <c r="C69" s="95">
        <v>14294</v>
      </c>
      <c r="D69" s="95">
        <v>13105</v>
      </c>
      <c r="E69" s="95">
        <v>13365</v>
      </c>
      <c r="F69" s="95">
        <v>17436</v>
      </c>
    </row>
    <row r="70" spans="2:6" ht="12.75">
      <c r="B70" s="94" t="s">
        <v>763</v>
      </c>
      <c r="C70" s="95">
        <f>C71+C72+C73</f>
        <v>30342</v>
      </c>
      <c r="D70" s="95">
        <f t="shared" ref="D70:F70" si="7">D71+D72+D73</f>
        <v>28413</v>
      </c>
      <c r="E70" s="95">
        <f t="shared" si="7"/>
        <v>26821</v>
      </c>
      <c r="F70" s="95">
        <f t="shared" si="7"/>
        <v>34392</v>
      </c>
    </row>
    <row r="71" spans="2:6" ht="12.75">
      <c r="B71" s="109" t="s">
        <v>651</v>
      </c>
      <c r="C71" s="95">
        <v>20007</v>
      </c>
      <c r="D71" s="95">
        <v>19377</v>
      </c>
      <c r="E71" s="95">
        <v>17754</v>
      </c>
      <c r="F71" s="95">
        <v>22424</v>
      </c>
    </row>
    <row r="72" spans="2:6" ht="12.75">
      <c r="B72" s="109" t="s">
        <v>652</v>
      </c>
      <c r="C72" s="95">
        <v>9912</v>
      </c>
      <c r="D72" s="95">
        <v>8605</v>
      </c>
      <c r="E72" s="95">
        <v>8533</v>
      </c>
      <c r="F72" s="95">
        <v>11216</v>
      </c>
    </row>
    <row r="73" spans="2:6" ht="12.75">
      <c r="B73" s="109" t="s">
        <v>653</v>
      </c>
      <c r="C73" s="95">
        <v>423</v>
      </c>
      <c r="D73" s="95">
        <v>431</v>
      </c>
      <c r="E73" s="95">
        <v>534</v>
      </c>
      <c r="F73" s="95">
        <v>752</v>
      </c>
    </row>
    <row r="74" spans="2:6" ht="25.5">
      <c r="B74" s="94" t="s">
        <v>764</v>
      </c>
      <c r="C74" s="95">
        <f>SUM(C75:C78)</f>
        <v>30342</v>
      </c>
      <c r="D74" s="95">
        <f>D75+D76+D77+D78</f>
        <v>28413</v>
      </c>
      <c r="E74" s="95">
        <f>E75+E76+E77+E78</f>
        <v>26821</v>
      </c>
      <c r="F74" s="95">
        <f>F75+F76+F77+F78</f>
        <v>34392</v>
      </c>
    </row>
    <row r="75" spans="2:6" ht="25.5">
      <c r="B75" s="109" t="s">
        <v>377</v>
      </c>
      <c r="C75" s="95">
        <v>17</v>
      </c>
      <c r="D75" s="95">
        <v>25</v>
      </c>
      <c r="E75" s="95">
        <v>35</v>
      </c>
      <c r="F75" s="95">
        <v>57</v>
      </c>
    </row>
    <row r="76" spans="2:6" ht="25.5">
      <c r="B76" s="109" t="s">
        <v>378</v>
      </c>
      <c r="C76" s="95">
        <v>262</v>
      </c>
      <c r="D76" s="95">
        <v>211</v>
      </c>
      <c r="E76" s="95">
        <v>312</v>
      </c>
      <c r="F76" s="95">
        <v>443</v>
      </c>
    </row>
    <row r="77" spans="2:6" ht="25.5">
      <c r="B77" s="109" t="s">
        <v>379</v>
      </c>
      <c r="C77" s="95">
        <v>1193</v>
      </c>
      <c r="D77" s="95">
        <v>1638</v>
      </c>
      <c r="E77" s="95">
        <v>1693</v>
      </c>
      <c r="F77" s="95">
        <v>1103</v>
      </c>
    </row>
    <row r="78" spans="2:6" ht="12.75">
      <c r="B78" s="109" t="s">
        <v>380</v>
      </c>
      <c r="C78" s="95">
        <v>28870</v>
      </c>
      <c r="D78" s="95">
        <v>26539</v>
      </c>
      <c r="E78" s="95">
        <v>24781</v>
      </c>
      <c r="F78" s="95">
        <v>32789</v>
      </c>
    </row>
    <row r="79" spans="2:6" ht="12.75">
      <c r="B79" s="94" t="s">
        <v>656</v>
      </c>
      <c r="C79" s="95">
        <v>259</v>
      </c>
      <c r="D79" s="95">
        <v>438</v>
      </c>
      <c r="E79" s="95" t="s">
        <v>821</v>
      </c>
      <c r="F79" s="95">
        <v>1467</v>
      </c>
    </row>
    <row r="80" spans="2:6" ht="12.75">
      <c r="B80" s="94" t="s">
        <v>365</v>
      </c>
      <c r="C80" s="95">
        <f>C81+C82</f>
        <v>108</v>
      </c>
      <c r="D80" s="95">
        <f>D81+D82</f>
        <v>124</v>
      </c>
      <c r="E80" s="95">
        <f>E81+E82</f>
        <v>105</v>
      </c>
      <c r="F80" s="95">
        <v>60</v>
      </c>
    </row>
    <row r="81" spans="2:7" ht="12.75">
      <c r="B81" s="109" t="s">
        <v>644</v>
      </c>
      <c r="C81" s="95">
        <v>78</v>
      </c>
      <c r="D81" s="95">
        <v>86</v>
      </c>
      <c r="E81" s="95">
        <v>68</v>
      </c>
      <c r="F81" s="95">
        <v>38</v>
      </c>
    </row>
    <row r="82" spans="2:7" ht="12.75">
      <c r="B82" s="109" t="s">
        <v>643</v>
      </c>
      <c r="C82" s="95">
        <v>30</v>
      </c>
      <c r="D82" s="95">
        <v>38</v>
      </c>
      <c r="E82" s="95">
        <v>37</v>
      </c>
      <c r="F82" s="95">
        <v>22</v>
      </c>
    </row>
    <row r="83" spans="2:7" ht="12.75">
      <c r="B83" s="109" t="s">
        <v>651</v>
      </c>
      <c r="C83" s="95">
        <v>42</v>
      </c>
      <c r="D83" s="95">
        <v>54</v>
      </c>
      <c r="E83" s="95">
        <v>45</v>
      </c>
      <c r="F83" s="95">
        <v>15</v>
      </c>
      <c r="G83" s="202"/>
    </row>
    <row r="84" spans="2:7" ht="12.75">
      <c r="B84" s="109" t="s">
        <v>652</v>
      </c>
      <c r="C84" s="95">
        <v>56</v>
      </c>
      <c r="D84" s="95">
        <v>56</v>
      </c>
      <c r="E84" s="95">
        <v>53</v>
      </c>
      <c r="F84" s="95">
        <v>28</v>
      </c>
      <c r="G84" s="202"/>
    </row>
    <row r="85" spans="2:7" ht="12.75">
      <c r="B85" s="109" t="s">
        <v>653</v>
      </c>
      <c r="C85" s="95">
        <v>10</v>
      </c>
      <c r="D85" s="95">
        <v>14</v>
      </c>
      <c r="E85" s="95">
        <v>7</v>
      </c>
      <c r="F85" s="95">
        <v>17</v>
      </c>
      <c r="G85" s="202"/>
    </row>
    <row r="86" spans="2:7" ht="12.75">
      <c r="B86" s="94" t="s">
        <v>363</v>
      </c>
      <c r="C86" s="95">
        <f>C87+C88+C89</f>
        <v>30342</v>
      </c>
      <c r="D86" s="95">
        <v>28413</v>
      </c>
      <c r="E86" s="95">
        <v>26821</v>
      </c>
      <c r="F86" s="95">
        <f>SUM(F87:F89)</f>
        <v>34392</v>
      </c>
    </row>
    <row r="87" spans="2:7" ht="12.75">
      <c r="B87" s="109" t="s">
        <v>654</v>
      </c>
      <c r="C87" s="95">
        <v>6315</v>
      </c>
      <c r="D87" s="95">
        <v>5108</v>
      </c>
      <c r="E87" s="95">
        <v>6942</v>
      </c>
      <c r="F87" s="95">
        <v>8509</v>
      </c>
    </row>
    <row r="88" spans="2:7" ht="76.5">
      <c r="B88" s="109" t="s">
        <v>649</v>
      </c>
      <c r="C88" s="95">
        <v>24027</v>
      </c>
      <c r="D88" s="95">
        <v>23305</v>
      </c>
      <c r="E88" s="95">
        <v>19879</v>
      </c>
      <c r="F88" s="95">
        <v>25631</v>
      </c>
    </row>
    <row r="89" spans="2:7" ht="12.75">
      <c r="B89" s="109" t="s">
        <v>647</v>
      </c>
      <c r="C89" s="110">
        <v>0</v>
      </c>
      <c r="D89" s="110">
        <v>0</v>
      </c>
      <c r="E89" s="110">
        <v>0</v>
      </c>
      <c r="F89" s="95">
        <v>252</v>
      </c>
    </row>
    <row r="90" spans="2:7" ht="12.75">
      <c r="B90" s="106"/>
      <c r="C90" s="106"/>
      <c r="D90" s="106"/>
      <c r="E90" s="106"/>
    </row>
    <row r="91" spans="2:7" ht="30.95" customHeight="1">
      <c r="B91" s="205" t="s">
        <v>682</v>
      </c>
      <c r="C91" s="205"/>
      <c r="D91" s="205"/>
      <c r="E91" s="205"/>
    </row>
    <row r="92" spans="2:7" s="45" customFormat="1" ht="30.95" customHeight="1">
      <c r="B92" s="205" t="s">
        <v>808</v>
      </c>
      <c r="C92" s="205"/>
      <c r="D92" s="205"/>
      <c r="E92" s="205"/>
    </row>
    <row r="93" spans="2:7" ht="15.75" customHeight="1">
      <c r="B93" s="99"/>
      <c r="C93" s="99"/>
      <c r="D93" s="99"/>
      <c r="E93" s="28"/>
    </row>
    <row r="94" spans="2:7" ht="15">
      <c r="B94" s="172" t="s">
        <v>818</v>
      </c>
      <c r="C94" s="151"/>
      <c r="D94" s="151"/>
      <c r="E94" s="151"/>
      <c r="F94" s="151"/>
    </row>
    <row r="95" spans="2:7" ht="12.75">
      <c r="B95" s="106"/>
      <c r="C95" s="99"/>
      <c r="D95" s="99"/>
      <c r="E95" s="28"/>
    </row>
    <row r="96" spans="2:7" ht="12.75">
      <c r="B96" s="93" t="s">
        <v>34</v>
      </c>
      <c r="C96" s="93">
        <v>2021</v>
      </c>
      <c r="D96" s="93">
        <v>2022</v>
      </c>
      <c r="E96" s="93" t="s">
        <v>634</v>
      </c>
      <c r="F96" s="93">
        <v>2024</v>
      </c>
    </row>
    <row r="97" spans="2:6" ht="12.75">
      <c r="B97" s="94" t="s">
        <v>367</v>
      </c>
      <c r="C97" s="95">
        <f>(C67/C176)*100</f>
        <v>52.802673024380908</v>
      </c>
      <c r="D97" s="95">
        <f>(D67/D176)*100</f>
        <v>46.753439083788592</v>
      </c>
      <c r="E97" s="95">
        <f>(E67/E176)*100</f>
        <v>45.165364407921324</v>
      </c>
      <c r="F97" s="95">
        <f>(F67/F176)*100</f>
        <v>53.349879779725427</v>
      </c>
    </row>
    <row r="98" spans="2:6" ht="12.75">
      <c r="B98" s="102" t="s">
        <v>368</v>
      </c>
      <c r="C98" s="95"/>
      <c r="D98" s="95"/>
      <c r="E98" s="95"/>
      <c r="F98" s="95"/>
    </row>
    <row r="99" spans="2:6" ht="12.75">
      <c r="B99" s="103" t="s">
        <v>644</v>
      </c>
      <c r="C99" s="95">
        <f>C68/C176*100</f>
        <v>27.927535979673877</v>
      </c>
      <c r="D99" s="95">
        <f>D68/D176*100</f>
        <v>25.189231883104064</v>
      </c>
      <c r="E99" s="95">
        <f>E68/E176*100</f>
        <v>22.659302168934392</v>
      </c>
      <c r="F99" s="95">
        <f>F68/F176*100</f>
        <v>26.302644846040486</v>
      </c>
    </row>
    <row r="100" spans="2:6" ht="12.75">
      <c r="B100" s="103" t="s">
        <v>643</v>
      </c>
      <c r="C100" s="95">
        <f>C69/C176*100</f>
        <v>24.875137044707031</v>
      </c>
      <c r="D100" s="95">
        <f>D69/D176*100</f>
        <v>21.564207200684528</v>
      </c>
      <c r="E100" s="95">
        <f>E69/E176*100</f>
        <v>22.506062238986932</v>
      </c>
      <c r="F100" s="95">
        <f>F69/F176*100</f>
        <v>27.047234933684944</v>
      </c>
    </row>
    <row r="101" spans="2:6" ht="12.75">
      <c r="B101" s="102" t="s">
        <v>369</v>
      </c>
      <c r="C101" s="95"/>
      <c r="D101" s="95"/>
      <c r="E101" s="95"/>
      <c r="F101" s="95"/>
    </row>
    <row r="102" spans="2:6" ht="12.75">
      <c r="B102" s="103" t="s">
        <v>651</v>
      </c>
      <c r="C102" s="130">
        <f>C71/C176*100</f>
        <v>34.817186711449104</v>
      </c>
      <c r="D102" s="130">
        <f>D71/D176*100</f>
        <v>31.884749555716446</v>
      </c>
      <c r="E102" s="130">
        <f>E71/E176*100</f>
        <v>29.896941937222149</v>
      </c>
      <c r="F102" s="130">
        <f>F71/F176*100</f>
        <v>34.784766927790272</v>
      </c>
    </row>
    <row r="103" spans="2:6" ht="12.75">
      <c r="B103" s="103" t="s">
        <v>652</v>
      </c>
      <c r="C103" s="130">
        <f>C72/C176*100</f>
        <v>17.249360458033866</v>
      </c>
      <c r="D103" s="130">
        <f>D72/D176*100</f>
        <v>14.159481340090831</v>
      </c>
      <c r="E103" s="130">
        <f>E72/E176*100</f>
        <v>14.369190354304189</v>
      </c>
      <c r="F103" s="130">
        <f>F72/F176*100</f>
        <v>17.398588381292175</v>
      </c>
    </row>
    <row r="104" spans="2:6" ht="12.75">
      <c r="B104" s="103" t="s">
        <v>655</v>
      </c>
      <c r="C104" s="130">
        <f>C73/C176*100</f>
        <v>0.73612585489793436</v>
      </c>
      <c r="D104" s="130">
        <f>D73/D176*100</f>
        <v>0.70920818798130714</v>
      </c>
      <c r="E104" s="130">
        <f>E73/E176*100</f>
        <v>0.89923211639498857</v>
      </c>
      <c r="F104" s="130">
        <f>F73/F176*100</f>
        <v>1.1665244706429845</v>
      </c>
    </row>
    <row r="105" spans="2:6" ht="12.75">
      <c r="B105" s="102" t="s">
        <v>370</v>
      </c>
      <c r="C105" s="104"/>
      <c r="D105" s="104"/>
      <c r="E105" s="104"/>
      <c r="F105" s="104"/>
    </row>
    <row r="106" spans="2:6" ht="25.5">
      <c r="B106" s="103" t="s">
        <v>377</v>
      </c>
      <c r="C106" s="113">
        <f>C75/C176*100</f>
        <v>2.9584254215756226E-2</v>
      </c>
      <c r="D106" s="113">
        <f>D75/D176*100</f>
        <v>4.1137365892187187E-2</v>
      </c>
      <c r="E106" s="113">
        <f>E75/E176*100</f>
        <v>5.8938434595177155E-2</v>
      </c>
      <c r="F106" s="113">
        <f>F75/F176*100</f>
        <v>8.842007290777941E-2</v>
      </c>
    </row>
    <row r="107" spans="2:6" ht="25.5">
      <c r="B107" s="103" t="s">
        <v>378</v>
      </c>
      <c r="C107" s="111">
        <f>C76/C176*100</f>
        <v>0.45594556497224298</v>
      </c>
      <c r="D107" s="113">
        <f>D76/D176*100</f>
        <v>0.34719936813005992</v>
      </c>
      <c r="E107" s="111">
        <f>E76/E176*100</f>
        <v>0.52539404553415059</v>
      </c>
      <c r="F107" s="111">
        <f>F76/F176*100</f>
        <v>0.68719460172186464</v>
      </c>
    </row>
    <row r="108" spans="2:6" ht="25.5">
      <c r="B108" s="103" t="s">
        <v>379</v>
      </c>
      <c r="C108" s="105">
        <f>C77/C176*100</f>
        <v>2.0761185458468927</v>
      </c>
      <c r="D108" s="105">
        <f>D77/D176*100</f>
        <v>2.6953202132561049</v>
      </c>
      <c r="E108" s="105">
        <f>E77/E176*100</f>
        <v>2.8509362791324264</v>
      </c>
      <c r="F108" s="105">
        <f>F77/F176*100</f>
        <v>1.7110059722329947</v>
      </c>
    </row>
    <row r="109" spans="2:6" ht="12.75">
      <c r="B109" s="103" t="s">
        <v>380</v>
      </c>
      <c r="C109" s="105">
        <f>C78/C176*100</f>
        <v>50.24102465934601</v>
      </c>
      <c r="D109" s="105">
        <f>D78/D176*100</f>
        <v>43.669782136510236</v>
      </c>
      <c r="E109" s="105">
        <f>E78/E176*100</f>
        <v>41.730095648659571</v>
      </c>
      <c r="F109" s="105">
        <f>F78/F176*100</f>
        <v>50.863259132862794</v>
      </c>
    </row>
    <row r="110" spans="2:6" ht="25.5">
      <c r="B110" s="103" t="s">
        <v>656</v>
      </c>
      <c r="C110" s="111">
        <f>C79/C176*100</f>
        <v>0.45072481422828603</v>
      </c>
      <c r="D110" s="105">
        <f>D79/D176*100</f>
        <v>0.72072665043111961</v>
      </c>
      <c r="E110" s="105">
        <v>7</v>
      </c>
      <c r="F110" s="105">
        <v>1</v>
      </c>
    </row>
    <row r="111" spans="2:6" ht="12.75">
      <c r="B111" s="94" t="s">
        <v>365</v>
      </c>
      <c r="C111" s="104"/>
      <c r="D111" s="104"/>
      <c r="E111" s="104"/>
      <c r="F111" s="104"/>
    </row>
    <row r="112" spans="2:6" ht="12.75">
      <c r="B112" s="103" t="s">
        <v>644</v>
      </c>
      <c r="C112" s="111">
        <f>C81/$C$176*100</f>
        <v>0.1357395193428815</v>
      </c>
      <c r="D112" s="111">
        <f>D81/$D$176*100</f>
        <v>0.14151253866912392</v>
      </c>
      <c r="E112" s="111">
        <f>E81/$E$176*100</f>
        <v>0.11450895864205846</v>
      </c>
      <c r="F112" s="111">
        <f>F81/$F$176*100</f>
        <v>5.894671527185294E-2</v>
      </c>
    </row>
    <row r="113" spans="2:6" ht="12.75">
      <c r="B113" s="103" t="s">
        <v>643</v>
      </c>
      <c r="C113" s="111">
        <f>C82/$C$176*100</f>
        <v>5.2207507439569811E-2</v>
      </c>
      <c r="D113" s="111">
        <f>D82/$D$176*100</f>
        <v>6.2528796156124528E-2</v>
      </c>
      <c r="E113" s="111">
        <f>E82/$E$176*100</f>
        <v>6.2306345143472983E-2</v>
      </c>
      <c r="F113" s="111">
        <f t="shared" ref="F113:F116" si="8">F82/$F$176*100</f>
        <v>3.4127045683704338E-2</v>
      </c>
    </row>
    <row r="114" spans="2:6" ht="12.75">
      <c r="B114" s="103" t="s">
        <v>657</v>
      </c>
      <c r="C114" s="111">
        <f>C83/$C$176*100</f>
        <v>7.3090510415397728E-2</v>
      </c>
      <c r="D114" s="111">
        <f>D83/$D$176*100</f>
        <v>8.8856710327124333E-2</v>
      </c>
      <c r="E114" s="111">
        <f>E83/$E$176*100</f>
        <v>7.5777987336656347E-2</v>
      </c>
      <c r="F114" s="111">
        <f t="shared" si="8"/>
        <v>2.3268440238889319E-2</v>
      </c>
    </row>
    <row r="115" spans="2:6" ht="12.75">
      <c r="B115" s="103" t="s">
        <v>652</v>
      </c>
      <c r="C115" s="111">
        <f>C84/$C$176*100</f>
        <v>9.7454013887196975E-2</v>
      </c>
      <c r="D115" s="111">
        <f>D84/$D$176*100</f>
        <v>9.2147699598499305E-2</v>
      </c>
      <c r="E115" s="111">
        <f>E84/$E$176*100</f>
        <v>8.9249629529839683E-2</v>
      </c>
      <c r="F115" s="111">
        <f t="shared" si="8"/>
        <v>4.3434421779260067E-2</v>
      </c>
    </row>
    <row r="116" spans="2:6" ht="12.75">
      <c r="B116" s="103" t="s">
        <v>658</v>
      </c>
      <c r="C116" s="113">
        <f>C85/$C$176*100</f>
        <v>1.7402502479856603E-2</v>
      </c>
      <c r="D116" s="113">
        <f>D85/$D$176*100</f>
        <v>2.3036924899624826E-2</v>
      </c>
      <c r="E116" s="113">
        <f>E85/$E$176*100</f>
        <v>1.178768691903543E-2</v>
      </c>
      <c r="F116" s="111">
        <f t="shared" si="8"/>
        <v>2.6370898937407895E-2</v>
      </c>
    </row>
    <row r="117" spans="2:6" ht="12.75">
      <c r="B117" s="94" t="s">
        <v>363</v>
      </c>
      <c r="C117" s="111"/>
      <c r="D117" s="111"/>
      <c r="E117" s="111"/>
      <c r="F117" s="111">
        <f t="shared" ref="F117:F119" si="9">F86/$F$176*100</f>
        <v>53.349879779725427</v>
      </c>
    </row>
    <row r="118" spans="2:6" ht="12.75">
      <c r="B118" s="103" t="s">
        <v>645</v>
      </c>
      <c r="C118" s="105">
        <f>C87/$C$176*100</f>
        <v>10.989680316029444</v>
      </c>
      <c r="D118" s="105">
        <f>D87/$D$176*100</f>
        <v>8.405186599091687</v>
      </c>
      <c r="E118" s="105">
        <f>E87/$E$176*100</f>
        <v>11.690017513134851</v>
      </c>
      <c r="F118" s="111">
        <f t="shared" si="9"/>
        <v>13.199410532847281</v>
      </c>
    </row>
    <row r="119" spans="2:6" ht="38.25">
      <c r="B119" s="103" t="s">
        <v>646</v>
      </c>
      <c r="C119" s="105">
        <f>C88/$C$176*100</f>
        <v>41.812992708351459</v>
      </c>
      <c r="D119" s="105">
        <f>D88/$D$176*100</f>
        <v>38.3482524846969</v>
      </c>
      <c r="E119" s="105">
        <f>E88/$E$176*100</f>
        <v>33.475346894786476</v>
      </c>
      <c r="F119" s="111">
        <f t="shared" si="9"/>
        <v>39.759559450864813</v>
      </c>
    </row>
    <row r="120" spans="2:6" ht="12.75">
      <c r="B120" s="103" t="s">
        <v>647</v>
      </c>
      <c r="C120" s="110">
        <v>0</v>
      </c>
      <c r="D120" s="110">
        <v>0</v>
      </c>
      <c r="E120" s="110">
        <v>0</v>
      </c>
      <c r="F120" s="110">
        <v>0</v>
      </c>
    </row>
    <row r="121" spans="2:6" ht="12.75">
      <c r="B121" s="106"/>
      <c r="C121" s="99"/>
      <c r="D121" s="99"/>
      <c r="E121" s="28"/>
    </row>
    <row r="122" spans="2:6" ht="12.75">
      <c r="B122" s="106" t="s">
        <v>720</v>
      </c>
      <c r="C122" s="99"/>
      <c r="D122" s="99"/>
      <c r="E122" s="28"/>
    </row>
    <row r="123" spans="2:6" ht="12.75">
      <c r="B123" s="99"/>
      <c r="C123" s="99"/>
      <c r="D123" s="99"/>
      <c r="E123" s="28"/>
    </row>
    <row r="124" spans="2:6" ht="15">
      <c r="B124" s="108" t="s">
        <v>765</v>
      </c>
      <c r="C124" s="97"/>
      <c r="D124" s="97"/>
      <c r="E124" s="91"/>
    </row>
    <row r="125" spans="2:6" ht="12.75">
      <c r="B125" s="99"/>
      <c r="C125" s="99"/>
      <c r="D125" s="99"/>
      <c r="E125" s="28"/>
    </row>
    <row r="126" spans="2:6" ht="12.75">
      <c r="B126" s="93" t="s">
        <v>34</v>
      </c>
      <c r="C126" s="93">
        <v>2021</v>
      </c>
      <c r="D126" s="93">
        <v>2022</v>
      </c>
      <c r="E126" s="93">
        <v>2023</v>
      </c>
      <c r="F126" s="93">
        <v>2024</v>
      </c>
    </row>
    <row r="127" spans="2:6" ht="12.75">
      <c r="B127" s="102" t="s">
        <v>362</v>
      </c>
      <c r="C127" s="95">
        <f>C128+C129</f>
        <v>31354</v>
      </c>
      <c r="D127" s="95">
        <f t="shared" ref="D127:F127" si="10">D128+D129</f>
        <v>29976</v>
      </c>
      <c r="E127" s="95">
        <f t="shared" si="10"/>
        <v>28488</v>
      </c>
      <c r="F127" s="95">
        <f t="shared" si="10"/>
        <v>34412</v>
      </c>
    </row>
    <row r="128" spans="2:6" ht="12.75">
      <c r="B128" s="109" t="s">
        <v>644</v>
      </c>
      <c r="C128" s="95">
        <v>15607</v>
      </c>
      <c r="D128" s="95">
        <v>15077</v>
      </c>
      <c r="E128" s="95">
        <v>13889</v>
      </c>
      <c r="F128" s="95">
        <v>17290</v>
      </c>
    </row>
    <row r="129" spans="2:7" ht="12.75">
      <c r="B129" s="109" t="s">
        <v>643</v>
      </c>
      <c r="C129" s="95">
        <v>15747</v>
      </c>
      <c r="D129" s="95">
        <v>14899</v>
      </c>
      <c r="E129" s="95">
        <v>14599</v>
      </c>
      <c r="F129" s="95">
        <v>17122</v>
      </c>
    </row>
    <row r="130" spans="2:7" ht="12.75">
      <c r="B130" s="102" t="s">
        <v>369</v>
      </c>
      <c r="C130" s="95">
        <f>C131+C132+C133</f>
        <v>31354</v>
      </c>
      <c r="D130" s="95">
        <f>D131+D132+D133</f>
        <v>29976</v>
      </c>
      <c r="E130" s="95">
        <f>E131+E132+E133</f>
        <v>28488</v>
      </c>
      <c r="F130" s="95">
        <f>F131+F132+F133</f>
        <v>34412</v>
      </c>
    </row>
    <row r="131" spans="2:7" ht="12.75">
      <c r="B131" s="109" t="s">
        <v>657</v>
      </c>
      <c r="C131" s="95">
        <v>20860</v>
      </c>
      <c r="D131" s="95">
        <v>18638</v>
      </c>
      <c r="E131" s="95">
        <v>15826</v>
      </c>
      <c r="F131" s="95">
        <v>20038</v>
      </c>
    </row>
    <row r="132" spans="2:7" ht="12.75">
      <c r="B132" s="109" t="s">
        <v>652</v>
      </c>
      <c r="C132" s="95">
        <v>10124</v>
      </c>
      <c r="D132" s="95">
        <v>10500</v>
      </c>
      <c r="E132" s="95">
        <v>11700</v>
      </c>
      <c r="F132" s="95">
        <v>13113</v>
      </c>
    </row>
    <row r="133" spans="2:7" ht="12.75">
      <c r="B133" s="109" t="s">
        <v>653</v>
      </c>
      <c r="C133" s="104">
        <v>370</v>
      </c>
      <c r="D133" s="104">
        <v>838</v>
      </c>
      <c r="E133" s="104">
        <v>962</v>
      </c>
      <c r="F133" s="95">
        <v>1261</v>
      </c>
    </row>
    <row r="134" spans="2:7" ht="25.5">
      <c r="B134" s="102" t="s">
        <v>371</v>
      </c>
      <c r="C134" s="95">
        <f>C135+C136+C137+C138</f>
        <v>31354</v>
      </c>
      <c r="D134" s="95">
        <f t="shared" ref="D134:F134" si="11">D135+D136+D137+D138</f>
        <v>29976</v>
      </c>
      <c r="E134" s="95">
        <f t="shared" si="11"/>
        <v>28488</v>
      </c>
      <c r="F134" s="95">
        <f t="shared" si="11"/>
        <v>34412</v>
      </c>
    </row>
    <row r="135" spans="2:7" ht="25.5">
      <c r="B135" s="109" t="s">
        <v>377</v>
      </c>
      <c r="C135" s="104">
        <v>40</v>
      </c>
      <c r="D135" s="104">
        <v>34</v>
      </c>
      <c r="E135" s="104">
        <v>22</v>
      </c>
      <c r="F135" s="104">
        <v>53</v>
      </c>
    </row>
    <row r="136" spans="2:7" ht="25.5">
      <c r="B136" s="109" t="s">
        <v>378</v>
      </c>
      <c r="C136" s="104">
        <v>221</v>
      </c>
      <c r="D136" s="104">
        <v>137</v>
      </c>
      <c r="E136" s="104">
        <v>176</v>
      </c>
      <c r="F136" s="104">
        <v>557</v>
      </c>
    </row>
    <row r="137" spans="2:7" ht="25.5">
      <c r="B137" s="109" t="s">
        <v>379</v>
      </c>
      <c r="C137" s="95">
        <v>2899</v>
      </c>
      <c r="D137" s="95">
        <v>1543</v>
      </c>
      <c r="E137" s="95">
        <v>2334</v>
      </c>
      <c r="F137" s="104">
        <v>2373</v>
      </c>
    </row>
    <row r="138" spans="2:7" ht="12.75">
      <c r="B138" s="109" t="s">
        <v>380</v>
      </c>
      <c r="C138" s="95">
        <v>28194</v>
      </c>
      <c r="D138" s="95">
        <v>28262</v>
      </c>
      <c r="E138" s="95">
        <v>25956</v>
      </c>
      <c r="F138" s="104">
        <v>31429</v>
      </c>
    </row>
    <row r="139" spans="2:7" ht="25.5">
      <c r="B139" s="109" t="s">
        <v>656</v>
      </c>
      <c r="C139" s="104" t="s">
        <v>360</v>
      </c>
      <c r="D139" s="104" t="s">
        <v>683</v>
      </c>
      <c r="E139" s="104" t="s">
        <v>683</v>
      </c>
      <c r="F139" s="104">
        <v>2</v>
      </c>
    </row>
    <row r="140" spans="2:7" ht="12.75">
      <c r="B140" s="102" t="s">
        <v>365</v>
      </c>
      <c r="C140" s="104">
        <f>C141+C142</f>
        <v>48</v>
      </c>
      <c r="D140" s="104">
        <f t="shared" ref="D140:E140" si="12">D141+D142</f>
        <v>40</v>
      </c>
      <c r="E140" s="104">
        <f t="shared" si="12"/>
        <v>32</v>
      </c>
      <c r="F140" s="104">
        <f>F141+F142</f>
        <v>40</v>
      </c>
    </row>
    <row r="141" spans="2:7" ht="12.75">
      <c r="B141" s="109" t="s">
        <v>644</v>
      </c>
      <c r="C141" s="104">
        <v>31</v>
      </c>
      <c r="D141" s="104">
        <v>23</v>
      </c>
      <c r="E141" s="104">
        <v>20</v>
      </c>
      <c r="F141" s="104">
        <v>35</v>
      </c>
    </row>
    <row r="142" spans="2:7" ht="12.75">
      <c r="B142" s="109" t="s">
        <v>643</v>
      </c>
      <c r="C142" s="104">
        <v>17</v>
      </c>
      <c r="D142" s="104">
        <v>17</v>
      </c>
      <c r="E142" s="104">
        <v>12</v>
      </c>
      <c r="F142" s="104">
        <v>5</v>
      </c>
    </row>
    <row r="143" spans="2:7" ht="12.75">
      <c r="B143" s="109" t="s">
        <v>651</v>
      </c>
      <c r="C143" s="104">
        <v>15</v>
      </c>
      <c r="D143" s="104">
        <v>15</v>
      </c>
      <c r="E143" s="104">
        <v>5</v>
      </c>
      <c r="F143" s="104">
        <v>11</v>
      </c>
      <c r="G143" s="202"/>
    </row>
    <row r="144" spans="2:7" ht="12.75">
      <c r="B144" s="109" t="s">
        <v>659</v>
      </c>
      <c r="C144" s="104">
        <v>25</v>
      </c>
      <c r="D144" s="104">
        <v>13</v>
      </c>
      <c r="E144" s="104">
        <v>17</v>
      </c>
      <c r="F144" s="104">
        <v>19</v>
      </c>
      <c r="G144" s="202"/>
    </row>
    <row r="145" spans="1:7" ht="12.75">
      <c r="B145" s="109" t="s">
        <v>653</v>
      </c>
      <c r="C145" s="104">
        <v>8</v>
      </c>
      <c r="D145" s="104">
        <v>12</v>
      </c>
      <c r="E145" s="104">
        <v>10</v>
      </c>
      <c r="F145" s="104">
        <v>10</v>
      </c>
      <c r="G145" s="202"/>
    </row>
    <row r="146" spans="1:7" ht="12.75">
      <c r="B146" s="102" t="s">
        <v>363</v>
      </c>
      <c r="C146" s="95">
        <f>C147+C148+C149</f>
        <v>31354</v>
      </c>
      <c r="D146" s="95">
        <f t="shared" ref="D146:F146" si="13">D147+D148+D149</f>
        <v>29976</v>
      </c>
      <c r="E146" s="95">
        <f t="shared" si="13"/>
        <v>28488</v>
      </c>
      <c r="F146" s="95">
        <f t="shared" si="13"/>
        <v>34412</v>
      </c>
    </row>
    <row r="147" spans="1:7" ht="12.75">
      <c r="B147" s="109" t="s">
        <v>645</v>
      </c>
      <c r="C147" s="95">
        <v>5970</v>
      </c>
      <c r="D147" s="95">
        <v>5373</v>
      </c>
      <c r="E147" s="95">
        <v>7474</v>
      </c>
      <c r="F147" s="104">
        <v>8881</v>
      </c>
    </row>
    <row r="148" spans="1:7" ht="76.5">
      <c r="B148" s="109" t="s">
        <v>646</v>
      </c>
      <c r="C148" s="95">
        <v>25210</v>
      </c>
      <c r="D148" s="95">
        <v>24409</v>
      </c>
      <c r="E148" s="95">
        <v>21009</v>
      </c>
      <c r="F148" s="104">
        <v>25345</v>
      </c>
    </row>
    <row r="149" spans="1:7" ht="25.5">
      <c r="B149" s="109" t="s">
        <v>650</v>
      </c>
      <c r="C149" s="104">
        <v>174</v>
      </c>
      <c r="D149" s="104">
        <v>194</v>
      </c>
      <c r="E149" s="104">
        <v>5</v>
      </c>
      <c r="F149" s="104">
        <v>186</v>
      </c>
    </row>
    <row r="150" spans="1:7" ht="12.75">
      <c r="B150" s="28"/>
      <c r="C150" s="28"/>
      <c r="D150" s="28"/>
      <c r="E150" s="28"/>
    </row>
    <row r="151" spans="1:7" ht="15">
      <c r="B151" s="163" t="s">
        <v>847</v>
      </c>
      <c r="C151" s="91"/>
      <c r="D151" s="91"/>
      <c r="E151" s="91"/>
    </row>
    <row r="152" spans="1:7" ht="12.75">
      <c r="B152" s="28"/>
      <c r="C152" s="28"/>
      <c r="D152" s="28"/>
      <c r="E152" s="28"/>
    </row>
    <row r="153" spans="1:7" ht="12.75">
      <c r="B153" s="93" t="s">
        <v>34</v>
      </c>
      <c r="C153" s="93">
        <v>2021</v>
      </c>
      <c r="D153" s="93">
        <v>2022</v>
      </c>
      <c r="E153" s="93">
        <v>2023</v>
      </c>
      <c r="F153" s="93">
        <v>2024</v>
      </c>
    </row>
    <row r="154" spans="1:7" ht="12.75">
      <c r="B154" s="94" t="s">
        <v>372</v>
      </c>
      <c r="C154" s="105">
        <v>26</v>
      </c>
      <c r="D154" s="105">
        <v>20</v>
      </c>
      <c r="E154" s="105">
        <v>22</v>
      </c>
      <c r="F154" s="105">
        <v>29</v>
      </c>
    </row>
    <row r="155" spans="1:7" ht="12.75">
      <c r="B155" s="106"/>
      <c r="C155" s="106"/>
      <c r="D155" s="106"/>
      <c r="E155" s="106"/>
    </row>
    <row r="156" spans="1:7" ht="65.099999999999994" customHeight="1">
      <c r="A156" s="34"/>
      <c r="B156" s="205" t="s">
        <v>1031</v>
      </c>
      <c r="C156" s="205"/>
      <c r="D156" s="205"/>
      <c r="E156" s="205"/>
    </row>
    <row r="157" spans="1:7" ht="12.75">
      <c r="B157" s="28"/>
      <c r="C157" s="28"/>
      <c r="D157" s="28"/>
      <c r="E157" s="28"/>
    </row>
    <row r="158" spans="1:7" ht="15">
      <c r="B158" s="108" t="s">
        <v>849</v>
      </c>
      <c r="C158" s="91"/>
      <c r="D158" s="91"/>
      <c r="E158" s="91"/>
    </row>
    <row r="159" spans="1:7" ht="12.75">
      <c r="B159" s="28"/>
      <c r="C159" s="28"/>
      <c r="D159" s="28"/>
      <c r="E159" s="28"/>
    </row>
    <row r="160" spans="1:7" ht="12.75">
      <c r="B160" s="93" t="s">
        <v>34</v>
      </c>
      <c r="C160" s="93">
        <v>2021</v>
      </c>
      <c r="D160" s="93">
        <v>2022</v>
      </c>
      <c r="E160" s="93">
        <v>2023</v>
      </c>
      <c r="F160" s="93">
        <v>2024</v>
      </c>
    </row>
    <row r="161" spans="2:6" ht="25.5">
      <c r="B161" s="94" t="s">
        <v>373</v>
      </c>
      <c r="C161" s="111">
        <v>88.7</v>
      </c>
      <c r="D161" s="111">
        <v>88.9</v>
      </c>
      <c r="E161" s="111">
        <v>88.9</v>
      </c>
      <c r="F161" s="105">
        <v>89.1</v>
      </c>
    </row>
    <row r="162" spans="2:6" ht="25.5">
      <c r="B162" s="94" t="s">
        <v>374</v>
      </c>
      <c r="C162" s="111">
        <v>92</v>
      </c>
      <c r="D162" s="111">
        <v>91.5</v>
      </c>
      <c r="E162" s="113">
        <v>91.65</v>
      </c>
      <c r="F162" s="105">
        <v>92.8</v>
      </c>
    </row>
    <row r="163" spans="2:6" ht="12.75">
      <c r="B163" s="94" t="s">
        <v>375</v>
      </c>
      <c r="C163" s="111">
        <v>78.2</v>
      </c>
      <c r="D163" s="111">
        <v>84.5</v>
      </c>
      <c r="E163" s="111">
        <v>84.6</v>
      </c>
      <c r="F163" s="105">
        <v>82.9</v>
      </c>
    </row>
    <row r="164" spans="2:6" ht="12.75">
      <c r="B164" s="149"/>
      <c r="C164" s="176"/>
      <c r="D164" s="176"/>
      <c r="E164" s="176"/>
      <c r="F164" s="176"/>
    </row>
    <row r="165" spans="2:6" ht="12.75">
      <c r="B165" s="28" t="s">
        <v>848</v>
      </c>
      <c r="C165" s="28"/>
      <c r="D165" s="28"/>
      <c r="E165" s="28"/>
    </row>
    <row r="166" spans="2:6" ht="12.75">
      <c r="B166" s="28"/>
      <c r="C166" s="28"/>
      <c r="D166" s="28"/>
      <c r="E166" s="28"/>
    </row>
    <row r="167" spans="2:6" ht="15">
      <c r="B167" s="108" t="s">
        <v>766</v>
      </c>
      <c r="C167" s="91"/>
      <c r="D167" s="91"/>
      <c r="E167" s="91"/>
    </row>
    <row r="168" spans="2:6" ht="12.75">
      <c r="B168" s="28"/>
      <c r="C168" s="28"/>
      <c r="D168" s="28"/>
      <c r="E168" s="28"/>
    </row>
    <row r="169" spans="2:6" ht="12.75">
      <c r="B169" s="93" t="s">
        <v>34</v>
      </c>
      <c r="C169" s="93">
        <v>2021</v>
      </c>
      <c r="D169" s="93">
        <v>2022</v>
      </c>
      <c r="E169" s="93">
        <v>2023</v>
      </c>
      <c r="F169" s="93">
        <v>2024</v>
      </c>
    </row>
    <row r="170" spans="2:6" ht="12.75">
      <c r="B170" s="94" t="s">
        <v>364</v>
      </c>
      <c r="C170" s="95">
        <v>8136</v>
      </c>
      <c r="D170" s="95">
        <v>7810</v>
      </c>
      <c r="E170" s="95">
        <v>7120</v>
      </c>
      <c r="F170" s="95">
        <v>8471</v>
      </c>
    </row>
    <row r="171" spans="2:6" ht="12.75">
      <c r="B171" s="28"/>
      <c r="C171" s="28"/>
      <c r="D171" s="28"/>
      <c r="E171" s="28"/>
    </row>
    <row r="172" spans="2:6" ht="15">
      <c r="B172" s="163" t="s">
        <v>850</v>
      </c>
      <c r="C172" s="91"/>
      <c r="D172" s="91"/>
      <c r="E172" s="91"/>
    </row>
    <row r="173" spans="2:6" ht="12.75">
      <c r="B173" s="28"/>
      <c r="C173" s="28"/>
      <c r="D173" s="28"/>
      <c r="E173" s="28"/>
    </row>
    <row r="174" spans="2:6" ht="12.75">
      <c r="B174" s="93" t="s">
        <v>34</v>
      </c>
      <c r="C174" s="107">
        <v>44561</v>
      </c>
      <c r="D174" s="107">
        <v>44926</v>
      </c>
      <c r="E174" s="107">
        <v>45291</v>
      </c>
      <c r="F174" s="107">
        <v>45657</v>
      </c>
    </row>
    <row r="175" spans="2:6" ht="15.75" customHeight="1">
      <c r="B175" s="236" t="s">
        <v>376</v>
      </c>
      <c r="C175" s="237"/>
      <c r="D175" s="237"/>
      <c r="E175" s="237"/>
      <c r="F175" s="237"/>
    </row>
    <row r="176" spans="2:6" ht="15.75" customHeight="1">
      <c r="B176" s="102" t="s">
        <v>362</v>
      </c>
      <c r="C176" s="95">
        <f>C177+C178</f>
        <v>57463</v>
      </c>
      <c r="D176" s="95">
        <f t="shared" ref="D176:F176" si="14">D177+D178</f>
        <v>60772</v>
      </c>
      <c r="E176" s="95">
        <f t="shared" si="14"/>
        <v>59384</v>
      </c>
      <c r="F176" s="95">
        <f t="shared" si="14"/>
        <v>64465</v>
      </c>
    </row>
    <row r="177" spans="1:7" ht="12.75">
      <c r="B177" s="103" t="s">
        <v>635</v>
      </c>
      <c r="C177" s="95">
        <v>31042</v>
      </c>
      <c r="D177" s="95">
        <v>33267</v>
      </c>
      <c r="E177" s="95">
        <v>32582</v>
      </c>
      <c r="F177" s="95">
        <v>34849</v>
      </c>
      <c r="G177" s="152"/>
    </row>
    <row r="178" spans="1:7" ht="12.75">
      <c r="B178" s="103" t="s">
        <v>636</v>
      </c>
      <c r="C178" s="95">
        <v>26421</v>
      </c>
      <c r="D178" s="95">
        <v>27505</v>
      </c>
      <c r="E178" s="95">
        <v>26802</v>
      </c>
      <c r="F178" s="95">
        <v>29616</v>
      </c>
      <c r="G178" s="152"/>
    </row>
    <row r="179" spans="1:7" ht="13.5" customHeight="1">
      <c r="B179" s="102" t="s">
        <v>851</v>
      </c>
      <c r="C179" s="95">
        <f>C182+C181+C180</f>
        <v>50437</v>
      </c>
      <c r="D179" s="95">
        <f t="shared" ref="D179:F179" si="15">D182+D181+D180</f>
        <v>45472</v>
      </c>
      <c r="E179" s="95">
        <f t="shared" si="15"/>
        <v>59384</v>
      </c>
      <c r="F179" s="95">
        <f t="shared" si="15"/>
        <v>64465</v>
      </c>
    </row>
    <row r="180" spans="1:7" ht="13.5" customHeight="1">
      <c r="B180" s="103" t="s">
        <v>641</v>
      </c>
      <c r="C180" s="95">
        <v>12261</v>
      </c>
      <c r="D180" s="95">
        <v>12309</v>
      </c>
      <c r="E180" s="95">
        <v>17478</v>
      </c>
      <c r="F180" s="95">
        <v>20534</v>
      </c>
    </row>
    <row r="181" spans="1:7" ht="12.75">
      <c r="B181" s="103" t="s">
        <v>640</v>
      </c>
      <c r="C181" s="95">
        <v>31900</v>
      </c>
      <c r="D181" s="95">
        <v>27584</v>
      </c>
      <c r="E181" s="95">
        <v>35500</v>
      </c>
      <c r="F181" s="95">
        <v>36246</v>
      </c>
    </row>
    <row r="182" spans="1:7" ht="12.75">
      <c r="B182" s="103" t="s">
        <v>642</v>
      </c>
      <c r="C182" s="95">
        <v>6276</v>
      </c>
      <c r="D182" s="95">
        <v>5579</v>
      </c>
      <c r="E182" s="95">
        <v>6406</v>
      </c>
      <c r="F182" s="95">
        <v>7685</v>
      </c>
    </row>
    <row r="183" spans="1:7" ht="12.75">
      <c r="B183" s="102" t="s">
        <v>363</v>
      </c>
      <c r="C183" s="95">
        <f>C184+C185+C186</f>
        <v>57463</v>
      </c>
      <c r="D183" s="95">
        <f t="shared" ref="D183:F183" si="16">D184+D185+D186</f>
        <v>60772</v>
      </c>
      <c r="E183" s="95">
        <f>E184+E185+62</f>
        <v>59384</v>
      </c>
      <c r="F183" s="95">
        <f t="shared" si="16"/>
        <v>64465</v>
      </c>
    </row>
    <row r="184" spans="1:7" ht="12.75">
      <c r="B184" s="103" t="s">
        <v>637</v>
      </c>
      <c r="C184" s="95">
        <v>18794</v>
      </c>
      <c r="D184" s="95">
        <v>21877</v>
      </c>
      <c r="E184" s="95">
        <v>21382</v>
      </c>
      <c r="F184" s="95">
        <v>22823</v>
      </c>
    </row>
    <row r="185" spans="1:7" ht="38.25">
      <c r="B185" s="103" t="s">
        <v>638</v>
      </c>
      <c r="C185" s="95">
        <v>37006</v>
      </c>
      <c r="D185" s="95">
        <v>37757</v>
      </c>
      <c r="E185" s="95">
        <v>37940</v>
      </c>
      <c r="F185" s="95">
        <v>40024</v>
      </c>
    </row>
    <row r="186" spans="1:7" ht="12.75">
      <c r="B186" s="103" t="s">
        <v>639</v>
      </c>
      <c r="C186" s="95">
        <v>1663</v>
      </c>
      <c r="D186" s="95">
        <v>1138</v>
      </c>
      <c r="E186" s="95" t="s">
        <v>852</v>
      </c>
      <c r="F186" s="95">
        <v>1618</v>
      </c>
    </row>
    <row r="187" spans="1:7" ht="12.75">
      <c r="B187" s="106"/>
      <c r="C187" s="106"/>
      <c r="D187" s="106"/>
      <c r="E187" s="106"/>
    </row>
    <row r="188" spans="1:7" ht="45.95" customHeight="1">
      <c r="A188" s="35"/>
      <c r="B188" s="205" t="s">
        <v>853</v>
      </c>
      <c r="C188" s="205"/>
      <c r="D188" s="205"/>
      <c r="E188" s="205"/>
    </row>
    <row r="189" spans="1:7" ht="30.95" customHeight="1">
      <c r="A189" s="35"/>
      <c r="B189" s="235" t="s">
        <v>854</v>
      </c>
      <c r="C189" s="235"/>
      <c r="D189" s="235"/>
      <c r="E189" s="235"/>
    </row>
    <row r="190" spans="1:7" ht="15.75" customHeight="1">
      <c r="A190" s="35"/>
      <c r="B190" s="106" t="s">
        <v>855</v>
      </c>
      <c r="C190" s="28"/>
      <c r="D190" s="28"/>
      <c r="E190" s="106"/>
    </row>
    <row r="191" spans="1:7" ht="12.75">
      <c r="B191" s="106"/>
      <c r="C191" s="28"/>
      <c r="D191" s="28"/>
      <c r="E191" s="28"/>
    </row>
    <row r="192" spans="1:7" ht="15">
      <c r="B192" s="163" t="s">
        <v>856</v>
      </c>
      <c r="C192" s="91"/>
      <c r="D192" s="91"/>
      <c r="E192" s="91"/>
    </row>
    <row r="193" spans="2:7" ht="12.75">
      <c r="B193" s="92"/>
      <c r="C193" s="28"/>
      <c r="D193" s="28"/>
      <c r="E193" s="28"/>
    </row>
    <row r="194" spans="2:7" ht="12.75">
      <c r="B194" s="93" t="s">
        <v>34</v>
      </c>
      <c r="C194" s="107">
        <v>44561</v>
      </c>
      <c r="D194" s="107">
        <v>44926</v>
      </c>
      <c r="E194" s="107">
        <v>45291</v>
      </c>
      <c r="F194" s="107">
        <v>45657</v>
      </c>
    </row>
    <row r="195" spans="2:7" ht="15" customHeight="1">
      <c r="B195" s="203" t="s">
        <v>377</v>
      </c>
      <c r="C195" s="204"/>
      <c r="D195" s="204"/>
      <c r="E195" s="204"/>
      <c r="F195" s="204"/>
    </row>
    <row r="196" spans="2:7" ht="12.75">
      <c r="B196" s="102" t="s">
        <v>362</v>
      </c>
      <c r="C196" s="105">
        <f>C197+C198</f>
        <v>54</v>
      </c>
      <c r="D196" s="105">
        <f t="shared" ref="D196:F196" si="17">D197+D198</f>
        <v>61</v>
      </c>
      <c r="E196" s="105">
        <f t="shared" si="17"/>
        <v>111</v>
      </c>
      <c r="F196" s="105">
        <f t="shared" si="17"/>
        <v>110</v>
      </c>
      <c r="G196" s="201"/>
    </row>
    <row r="197" spans="2:7" ht="12.75">
      <c r="B197" s="103" t="s">
        <v>644</v>
      </c>
      <c r="C197" s="105">
        <v>42</v>
      </c>
      <c r="D197" s="105">
        <v>46</v>
      </c>
      <c r="E197" s="105">
        <v>83</v>
      </c>
      <c r="F197" s="105">
        <v>73</v>
      </c>
    </row>
    <row r="198" spans="2:7" ht="12.75">
      <c r="B198" s="103" t="s">
        <v>643</v>
      </c>
      <c r="C198" s="105">
        <v>12</v>
      </c>
      <c r="D198" s="105">
        <v>15</v>
      </c>
      <c r="E198" s="105">
        <v>28</v>
      </c>
      <c r="F198" s="105">
        <v>37</v>
      </c>
    </row>
    <row r="199" spans="2:7" ht="12.75">
      <c r="B199" s="102" t="s">
        <v>369</v>
      </c>
      <c r="C199" s="105">
        <f>C200+C201+C202</f>
        <v>27</v>
      </c>
      <c r="D199" s="105">
        <f t="shared" ref="D199:F199" si="18">D200+D201+D202</f>
        <v>28</v>
      </c>
      <c r="E199" s="105">
        <f t="shared" si="18"/>
        <v>111</v>
      </c>
      <c r="F199" s="105">
        <f t="shared" si="18"/>
        <v>110</v>
      </c>
    </row>
    <row r="200" spans="2:7" ht="12.75">
      <c r="B200" s="103" t="s">
        <v>657</v>
      </c>
      <c r="C200" s="105">
        <v>0</v>
      </c>
      <c r="D200" s="105">
        <v>0</v>
      </c>
      <c r="E200" s="105">
        <v>0</v>
      </c>
      <c r="F200" s="105">
        <v>0</v>
      </c>
    </row>
    <row r="201" spans="2:7" ht="12.75">
      <c r="B201" s="103" t="s">
        <v>652</v>
      </c>
      <c r="C201" s="105">
        <v>14</v>
      </c>
      <c r="D201" s="105">
        <v>17</v>
      </c>
      <c r="E201" s="105">
        <v>90</v>
      </c>
      <c r="F201" s="105">
        <v>85</v>
      </c>
    </row>
    <row r="202" spans="2:7" ht="12.75">
      <c r="B202" s="103" t="s">
        <v>653</v>
      </c>
      <c r="C202" s="105">
        <v>13</v>
      </c>
      <c r="D202" s="105">
        <v>11</v>
      </c>
      <c r="E202" s="105">
        <v>21</v>
      </c>
      <c r="F202" s="105">
        <v>25</v>
      </c>
    </row>
    <row r="203" spans="2:7" ht="15" customHeight="1">
      <c r="B203" s="203" t="s">
        <v>378</v>
      </c>
      <c r="C203" s="204"/>
      <c r="D203" s="204"/>
      <c r="E203" s="204"/>
      <c r="F203" s="204"/>
    </row>
    <row r="204" spans="2:7" ht="12.75">
      <c r="B204" s="102" t="s">
        <v>362</v>
      </c>
      <c r="C204" s="95">
        <f>C205+C206</f>
        <v>1484</v>
      </c>
      <c r="D204" s="95">
        <f t="shared" ref="D204:F204" si="19">D205+D206</f>
        <v>1792</v>
      </c>
      <c r="E204" s="95">
        <f t="shared" si="19"/>
        <v>2016</v>
      </c>
      <c r="F204" s="95">
        <f t="shared" si="19"/>
        <v>2466</v>
      </c>
      <c r="G204" s="201"/>
    </row>
    <row r="205" spans="2:7" ht="12.75">
      <c r="B205" s="103" t="s">
        <v>644</v>
      </c>
      <c r="C205" s="95">
        <v>921</v>
      </c>
      <c r="D205" s="95">
        <v>1250</v>
      </c>
      <c r="E205" s="95">
        <v>1345</v>
      </c>
      <c r="F205" s="95">
        <v>1653</v>
      </c>
    </row>
    <row r="206" spans="2:7" ht="12.75">
      <c r="B206" s="103" t="s">
        <v>643</v>
      </c>
      <c r="C206" s="95">
        <v>563</v>
      </c>
      <c r="D206" s="95">
        <v>542</v>
      </c>
      <c r="E206" s="95">
        <v>671</v>
      </c>
      <c r="F206" s="95">
        <v>813</v>
      </c>
    </row>
    <row r="207" spans="2:7" ht="12.75">
      <c r="B207" s="102" t="s">
        <v>369</v>
      </c>
      <c r="C207" s="95">
        <f>SUM(C208:C210)</f>
        <v>876</v>
      </c>
      <c r="D207" s="95">
        <f t="shared" ref="D207:F207" si="20">SUM(D208:D210)</f>
        <v>846</v>
      </c>
      <c r="E207" s="95">
        <f t="shared" si="20"/>
        <v>2016</v>
      </c>
      <c r="F207" s="95">
        <f t="shared" si="20"/>
        <v>2466</v>
      </c>
    </row>
    <row r="208" spans="2:7" ht="12.75">
      <c r="B208" s="103" t="s">
        <v>651</v>
      </c>
      <c r="C208" s="95">
        <v>3</v>
      </c>
      <c r="D208" s="95">
        <v>8</v>
      </c>
      <c r="E208" s="95">
        <v>35</v>
      </c>
      <c r="F208" s="130">
        <v>169</v>
      </c>
    </row>
    <row r="209" spans="2:7" ht="12.75">
      <c r="B209" s="103" t="s">
        <v>652</v>
      </c>
      <c r="C209" s="95">
        <v>667</v>
      </c>
      <c r="D209" s="95">
        <v>647</v>
      </c>
      <c r="E209" s="95">
        <v>1601</v>
      </c>
      <c r="F209" s="95">
        <v>1920</v>
      </c>
    </row>
    <row r="210" spans="2:7" ht="12.75">
      <c r="B210" s="103" t="s">
        <v>653</v>
      </c>
      <c r="C210" s="95">
        <v>206</v>
      </c>
      <c r="D210" s="95">
        <v>191</v>
      </c>
      <c r="E210" s="95">
        <v>380</v>
      </c>
      <c r="F210" s="95">
        <v>377</v>
      </c>
    </row>
    <row r="211" spans="2:7" ht="15" customHeight="1">
      <c r="B211" s="203" t="s">
        <v>379</v>
      </c>
      <c r="C211" s="204"/>
      <c r="D211" s="204"/>
      <c r="E211" s="204"/>
      <c r="F211" s="204"/>
    </row>
    <row r="212" spans="2:7" ht="12.75">
      <c r="B212" s="102" t="s">
        <v>362</v>
      </c>
      <c r="C212" s="95">
        <f>SUM(C213:C214)</f>
        <v>6701</v>
      </c>
      <c r="D212" s="95">
        <f>SUM(D213:D214)</f>
        <v>6824.4340000000002</v>
      </c>
      <c r="E212" s="95">
        <v>6922</v>
      </c>
      <c r="F212" s="95">
        <f>SUM(F213:F214)</f>
        <v>7551</v>
      </c>
      <c r="G212" s="201"/>
    </row>
    <row r="213" spans="2:7" ht="12.75">
      <c r="B213" s="103" t="s">
        <v>644</v>
      </c>
      <c r="C213" s="95">
        <v>3538</v>
      </c>
      <c r="D213" s="95">
        <v>3573</v>
      </c>
      <c r="E213" s="95">
        <v>3791.7305462360064</v>
      </c>
      <c r="F213" s="95">
        <v>4128</v>
      </c>
    </row>
    <row r="214" spans="2:7" ht="12.75">
      <c r="B214" s="103" t="s">
        <v>643</v>
      </c>
      <c r="C214" s="95">
        <v>3163</v>
      </c>
      <c r="D214" s="95">
        <v>3251.4340000000002</v>
      </c>
      <c r="E214" s="95">
        <v>3129.3155083033926</v>
      </c>
      <c r="F214" s="95">
        <v>3423</v>
      </c>
    </row>
    <row r="215" spans="2:7" ht="12.75">
      <c r="B215" s="102" t="s">
        <v>369</v>
      </c>
      <c r="C215" s="95">
        <f>SUM(C216:C218)</f>
        <v>6050</v>
      </c>
      <c r="D215" s="95">
        <f t="shared" ref="D215" si="21">SUM(D216:D218)</f>
        <v>5705</v>
      </c>
      <c r="E215" s="95">
        <f>SUM(E216:E218)</f>
        <v>6921.975888370318</v>
      </c>
      <c r="F215" s="95">
        <f>SUM(F216:F218)</f>
        <v>7551</v>
      </c>
    </row>
    <row r="216" spans="2:7" ht="12.75">
      <c r="B216" s="103" t="s">
        <v>651</v>
      </c>
      <c r="C216" s="95">
        <v>1297</v>
      </c>
      <c r="D216" s="95">
        <v>1479</v>
      </c>
      <c r="E216" s="95">
        <v>1853.673353800129</v>
      </c>
      <c r="F216" s="95">
        <v>1757</v>
      </c>
    </row>
    <row r="217" spans="2:7" ht="12.75">
      <c r="B217" s="103" t="s">
        <v>652</v>
      </c>
      <c r="C217" s="95">
        <v>4197</v>
      </c>
      <c r="D217" s="95">
        <v>3709</v>
      </c>
      <c r="E217" s="95">
        <v>4397.9660855228358</v>
      </c>
      <c r="F217" s="95">
        <v>4960</v>
      </c>
    </row>
    <row r="218" spans="2:7" ht="12.75">
      <c r="B218" s="103" t="s">
        <v>653</v>
      </c>
      <c r="C218" s="95">
        <v>556</v>
      </c>
      <c r="D218" s="95">
        <v>517</v>
      </c>
      <c r="E218" s="95">
        <v>670.33644904735286</v>
      </c>
      <c r="F218" s="95">
        <v>834</v>
      </c>
    </row>
    <row r="219" spans="2:7" ht="15" customHeight="1">
      <c r="B219" s="203" t="s">
        <v>380</v>
      </c>
      <c r="C219" s="204"/>
      <c r="D219" s="204"/>
      <c r="E219" s="204"/>
      <c r="F219" s="204"/>
    </row>
    <row r="220" spans="2:7" ht="12.75">
      <c r="B220" s="102" t="s">
        <v>362</v>
      </c>
      <c r="C220" s="95">
        <f>SUM(C221:C222)</f>
        <v>49013</v>
      </c>
      <c r="D220" s="95">
        <f>SUM(D221:D222)</f>
        <v>52216</v>
      </c>
      <c r="E220" s="95">
        <f>SUM(E221:E222)</f>
        <v>50332.589548059608</v>
      </c>
      <c r="F220" s="95">
        <f>SUM(F221:F222)</f>
        <v>54338</v>
      </c>
    </row>
    <row r="221" spans="2:7" ht="12.75">
      <c r="B221" s="103" t="s">
        <v>644</v>
      </c>
      <c r="C221" s="95">
        <v>26155</v>
      </c>
      <c r="D221" s="95">
        <v>28380</v>
      </c>
      <c r="E221" s="95">
        <v>27297.445595995676</v>
      </c>
      <c r="F221" s="95">
        <v>28995</v>
      </c>
    </row>
    <row r="222" spans="2:7" ht="12.75">
      <c r="B222" s="103" t="s">
        <v>643</v>
      </c>
      <c r="C222" s="95">
        <v>22858</v>
      </c>
      <c r="D222" s="95">
        <v>23836</v>
      </c>
      <c r="E222" s="95">
        <v>23035.143952063932</v>
      </c>
      <c r="F222" s="95">
        <v>25343</v>
      </c>
    </row>
    <row r="223" spans="2:7" ht="12.75">
      <c r="B223" s="102" t="s">
        <v>369</v>
      </c>
      <c r="C223" s="95">
        <f>SUM(C224:C226)</f>
        <v>43484</v>
      </c>
      <c r="D223" s="95">
        <f>SUM(D224:D226)</f>
        <v>38893</v>
      </c>
      <c r="E223" s="95">
        <f>SUM(E224:E226)</f>
        <v>50332.589548059601</v>
      </c>
      <c r="F223" s="95">
        <f>SUM(F224:F226)</f>
        <v>54338</v>
      </c>
    </row>
    <row r="224" spans="2:7" ht="12.75">
      <c r="B224" s="103" t="s">
        <v>651</v>
      </c>
      <c r="C224" s="95">
        <v>10961</v>
      </c>
      <c r="D224" s="95">
        <v>10822</v>
      </c>
      <c r="E224" s="95">
        <v>16129.444292312519</v>
      </c>
      <c r="F224" s="95">
        <v>18608</v>
      </c>
    </row>
    <row r="225" spans="1:8" ht="12.75">
      <c r="B225" s="103" t="s">
        <v>659</v>
      </c>
      <c r="C225" s="95">
        <v>27022</v>
      </c>
      <c r="D225" s="95">
        <v>23211</v>
      </c>
      <c r="E225" s="95">
        <v>28129.045027250806</v>
      </c>
      <c r="F225" s="95">
        <v>29281</v>
      </c>
    </row>
    <row r="226" spans="1:8" ht="12.75">
      <c r="B226" s="103" t="s">
        <v>653</v>
      </c>
      <c r="C226" s="95">
        <v>5501</v>
      </c>
      <c r="D226" s="95">
        <v>4860</v>
      </c>
      <c r="E226" s="95">
        <v>6074.1002284962751</v>
      </c>
      <c r="F226" s="95">
        <v>6449</v>
      </c>
    </row>
    <row r="227" spans="1:8" ht="12.75">
      <c r="B227" s="106"/>
      <c r="C227" s="28"/>
      <c r="D227" s="28"/>
      <c r="E227" s="28"/>
    </row>
    <row r="228" spans="1:8" ht="12.75">
      <c r="B228" s="106" t="s">
        <v>857</v>
      </c>
      <c r="C228" s="28"/>
      <c r="D228" s="28"/>
      <c r="E228" s="28"/>
    </row>
    <row r="229" spans="1:8" ht="12.75">
      <c r="B229" s="28"/>
      <c r="C229" s="28"/>
      <c r="D229" s="28"/>
      <c r="E229" s="28"/>
    </row>
    <row r="230" spans="1:8" ht="30.95" customHeight="1">
      <c r="A230" s="88"/>
      <c r="B230" s="163" t="s">
        <v>858</v>
      </c>
      <c r="C230" s="163"/>
      <c r="D230" s="163"/>
      <c r="E230" s="163"/>
      <c r="F230" s="48"/>
      <c r="H230" s="30"/>
    </row>
    <row r="231" spans="1:8" ht="15.75" customHeight="1">
      <c r="B231" s="106"/>
      <c r="C231" s="28"/>
      <c r="D231" s="28"/>
      <c r="E231" s="28"/>
    </row>
    <row r="232" spans="1:8" ht="12.75">
      <c r="B232" s="93" t="s">
        <v>34</v>
      </c>
      <c r="C232" s="107">
        <v>44561</v>
      </c>
      <c r="D232" s="107">
        <v>44926</v>
      </c>
      <c r="E232" s="107">
        <v>45291</v>
      </c>
      <c r="F232" s="107">
        <v>45657</v>
      </c>
    </row>
    <row r="233" spans="1:8" ht="12.75">
      <c r="B233" s="94" t="s">
        <v>381</v>
      </c>
      <c r="C233" s="113">
        <f>C196/$C$176*100</f>
        <v>9.3973513391225658E-2</v>
      </c>
      <c r="D233" s="113">
        <f>D196/$D$176*100</f>
        <v>0.10037517277693675</v>
      </c>
      <c r="E233" s="113">
        <f>E196/$E$176*100</f>
        <v>0.18691903543041896</v>
      </c>
      <c r="F233" s="113">
        <f>F196/$F$176*100</f>
        <v>0.17063522841852169</v>
      </c>
    </row>
    <row r="234" spans="1:8" ht="15" customHeight="1">
      <c r="B234" s="229" t="s">
        <v>362</v>
      </c>
      <c r="C234" s="230"/>
      <c r="D234" s="230"/>
      <c r="E234" s="230"/>
      <c r="F234" s="230"/>
    </row>
    <row r="235" spans="1:8" ht="12.75">
      <c r="B235" s="103" t="s">
        <v>644</v>
      </c>
      <c r="C235" s="113">
        <f>C197/$C$176*100</f>
        <v>7.3090510415397728E-2</v>
      </c>
      <c r="D235" s="113">
        <f>D197/$D$176*100</f>
        <v>7.569275324162443E-2</v>
      </c>
      <c r="E235" s="113">
        <f>E197/$E$176*100</f>
        <v>0.13976828775427724</v>
      </c>
      <c r="F235" s="113">
        <f>F197/$F$176*100</f>
        <v>0.11323974249592803</v>
      </c>
    </row>
    <row r="236" spans="1:8" ht="12.75">
      <c r="B236" s="103" t="s">
        <v>643</v>
      </c>
      <c r="C236" s="113">
        <f>C198/$C$176*100</f>
        <v>2.0883002975827923E-2</v>
      </c>
      <c r="D236" s="113">
        <f>D198/$D$176*100</f>
        <v>2.4682419535312316E-2</v>
      </c>
      <c r="E236" s="113">
        <f>E198/$E$176*100</f>
        <v>4.7150747676141719E-2</v>
      </c>
      <c r="F236" s="113">
        <f>F198/$F$176*100</f>
        <v>5.7395485922593657E-2</v>
      </c>
    </row>
    <row r="237" spans="1:8" ht="15" customHeight="1">
      <c r="B237" s="229" t="s">
        <v>369</v>
      </c>
      <c r="C237" s="230"/>
      <c r="D237" s="230"/>
      <c r="E237" s="230"/>
      <c r="F237" s="230"/>
    </row>
    <row r="238" spans="1:8" ht="12.75">
      <c r="B238" s="103" t="s">
        <v>651</v>
      </c>
      <c r="C238" s="104">
        <f>C200/$C$176*100</f>
        <v>0</v>
      </c>
      <c r="D238" s="104">
        <f>D200/$D$176*100</f>
        <v>0</v>
      </c>
      <c r="E238" s="105">
        <f>E200/$E$176*100</f>
        <v>0</v>
      </c>
      <c r="F238" s="113">
        <f>F200/$F$176*100</f>
        <v>0</v>
      </c>
    </row>
    <row r="239" spans="1:8" ht="12.75">
      <c r="B239" s="103" t="s">
        <v>652</v>
      </c>
      <c r="C239" s="113">
        <f t="shared" ref="C239:C240" si="22">C201/$C$176*100</f>
        <v>2.4363503471799244E-2</v>
      </c>
      <c r="D239" s="113">
        <f t="shared" ref="D239:D240" si="23">D201/$D$176*100</f>
        <v>2.7973408806687292E-2</v>
      </c>
      <c r="E239" s="113">
        <f t="shared" ref="E239:E240" si="24">E201/$E$176*100</f>
        <v>0.15155597467331269</v>
      </c>
      <c r="F239" s="113">
        <f>F201/$F$176*100</f>
        <v>0.1318544946870395</v>
      </c>
    </row>
    <row r="240" spans="1:8" ht="12.75">
      <c r="B240" s="103" t="s">
        <v>653</v>
      </c>
      <c r="C240" s="113">
        <f t="shared" si="22"/>
        <v>2.2623253223813585E-2</v>
      </c>
      <c r="D240" s="113">
        <f t="shared" si="23"/>
        <v>1.8100440992562365E-2</v>
      </c>
      <c r="E240" s="113">
        <f t="shared" si="24"/>
        <v>3.5363060757106289E-2</v>
      </c>
      <c r="F240" s="113">
        <f t="shared" ref="F240" si="25">F202/$F$176*100</f>
        <v>3.8780733731482199E-2</v>
      </c>
    </row>
    <row r="241" spans="2:6" ht="12.75">
      <c r="B241" s="94" t="s">
        <v>382</v>
      </c>
      <c r="C241" s="111">
        <f>C204/$C$176*100</f>
        <v>2.58253136801072</v>
      </c>
      <c r="D241" s="111">
        <f>D204/$D$176*100</f>
        <v>2.9487263871519778</v>
      </c>
      <c r="E241" s="111">
        <f>E204/$E$176*100</f>
        <v>3.3948538326822044</v>
      </c>
      <c r="F241" s="111">
        <f>F204/$F$176*100</f>
        <v>3.8253315752734043</v>
      </c>
    </row>
    <row r="242" spans="2:6" ht="15" customHeight="1">
      <c r="B242" s="229" t="s">
        <v>362</v>
      </c>
      <c r="C242" s="230"/>
      <c r="D242" s="230"/>
      <c r="E242" s="230"/>
      <c r="F242" s="230"/>
    </row>
    <row r="243" spans="2:6" ht="12.75">
      <c r="B243" s="103" t="s">
        <v>644</v>
      </c>
      <c r="C243" s="111">
        <f t="shared" ref="C243" si="26">C205/$C$176*100</f>
        <v>1.6027704783947931</v>
      </c>
      <c r="D243" s="111">
        <f t="shared" ref="D243" si="27">D205/$D$176*100</f>
        <v>2.0568682946093597</v>
      </c>
      <c r="E243" s="111">
        <f t="shared" ref="E243" si="28">E205/$E$176*100</f>
        <v>2.2649198437289506</v>
      </c>
      <c r="F243" s="111">
        <f>F205/$F$176*100</f>
        <v>2.5641821143256029</v>
      </c>
    </row>
    <row r="244" spans="2:6" ht="12.75">
      <c r="B244" s="103" t="s">
        <v>643</v>
      </c>
      <c r="C244" s="111">
        <f>C206/$C$176*100</f>
        <v>0.97976088961592678</v>
      </c>
      <c r="D244" s="111">
        <f>D206/$D$176*100</f>
        <v>0.89185809254261827</v>
      </c>
      <c r="E244" s="111">
        <f>E206/$E$176*100</f>
        <v>1.1299339889532534</v>
      </c>
      <c r="F244" s="111">
        <f>F206/$F$176*100</f>
        <v>1.2611494609478011</v>
      </c>
    </row>
    <row r="245" spans="2:6" ht="15" customHeight="1">
      <c r="B245" s="229" t="s">
        <v>369</v>
      </c>
      <c r="C245" s="230"/>
      <c r="D245" s="230"/>
      <c r="E245" s="230"/>
      <c r="F245" s="230"/>
    </row>
    <row r="246" spans="2:6" ht="12.75">
      <c r="B246" s="103" t="s">
        <v>651</v>
      </c>
      <c r="C246" s="113">
        <f t="shared" ref="C246" si="29">C208/$C$176*100</f>
        <v>5.2207507439569808E-3</v>
      </c>
      <c r="D246" s="113">
        <f t="shared" ref="D246" si="30">D208/$D$176*100</f>
        <v>1.3163957085499901E-2</v>
      </c>
      <c r="E246" s="113">
        <f t="shared" ref="E246" si="31">E208/$E$176*100</f>
        <v>5.8938434595177155E-2</v>
      </c>
      <c r="F246" s="113">
        <f>F208/$F$176*100</f>
        <v>0.26215776002481966</v>
      </c>
    </row>
    <row r="247" spans="2:6" ht="12.75">
      <c r="B247" s="103" t="s">
        <v>652</v>
      </c>
      <c r="C247" s="111">
        <f>C209/$C$176*100</f>
        <v>1.1607469154064354</v>
      </c>
      <c r="D247" s="111">
        <f>D209/$D$176*100</f>
        <v>1.0646350292898046</v>
      </c>
      <c r="E247" s="111">
        <f>E209/$E$176*100</f>
        <v>2.6960123939108174</v>
      </c>
      <c r="F247" s="113">
        <f t="shared" ref="F247:F248" si="32">F209/$F$176*100</f>
        <v>2.9783603505778329</v>
      </c>
    </row>
    <row r="248" spans="2:6" ht="12.75">
      <c r="B248" s="103" t="s">
        <v>653</v>
      </c>
      <c r="C248" s="111">
        <f t="shared" ref="C248" si="33">C210/$C$176*100</f>
        <v>0.35849155108504605</v>
      </c>
      <c r="D248" s="111">
        <f t="shared" ref="D248" si="34">D210/$D$176*100</f>
        <v>0.31428947541631014</v>
      </c>
      <c r="E248" s="113">
        <f t="shared" ref="E248" si="35">E210/$E$176*100</f>
        <v>0.63990300417620916</v>
      </c>
      <c r="F248" s="113">
        <f t="shared" si="32"/>
        <v>0.58481346467075157</v>
      </c>
    </row>
    <row r="249" spans="2:6" ht="12.75">
      <c r="B249" s="94" t="s">
        <v>383</v>
      </c>
      <c r="C249" s="111">
        <f>C212/$C$176*100</f>
        <v>11.66141691175191</v>
      </c>
      <c r="D249" s="111">
        <f>D212/$D$176*100</f>
        <v>11.229569538603304</v>
      </c>
      <c r="E249" s="111">
        <f>E212/$E$176*100</f>
        <v>11.656338407651893</v>
      </c>
      <c r="F249" s="113">
        <f>F212/$F$176*100</f>
        <v>11.713332816256884</v>
      </c>
    </row>
    <row r="250" spans="2:6" ht="15" customHeight="1">
      <c r="B250" s="229" t="s">
        <v>362</v>
      </c>
      <c r="C250" s="230"/>
      <c r="D250" s="230"/>
      <c r="E250" s="230"/>
      <c r="F250" s="230"/>
    </row>
    <row r="251" spans="2:6" ht="12.75">
      <c r="B251" s="103" t="s">
        <v>644</v>
      </c>
      <c r="C251" s="111">
        <f>C213/$C$176*100</f>
        <v>6.1570053773732658</v>
      </c>
      <c r="D251" s="111">
        <f>D213/$D$176*100</f>
        <v>5.8793523333113935</v>
      </c>
      <c r="E251" s="111">
        <f>E213/$E$176*100</f>
        <v>6.3851046514818917</v>
      </c>
      <c r="F251" s="111">
        <f>F213/$F$176*100</f>
        <v>6.4034747537423415</v>
      </c>
    </row>
    <row r="252" spans="2:6" ht="12.75">
      <c r="B252" s="103" t="s">
        <v>643</v>
      </c>
      <c r="C252" s="111">
        <f>C214/$C$176*100</f>
        <v>5.5044115343786437</v>
      </c>
      <c r="D252" s="111">
        <f>D214/$D$176*100</f>
        <v>5.3502172052919112</v>
      </c>
      <c r="E252" s="111">
        <f>E214/$E$176*100</f>
        <v>5.2696273546803729</v>
      </c>
      <c r="F252" s="111">
        <f>F214/$F$176*100</f>
        <v>5.3098580625145431</v>
      </c>
    </row>
    <row r="253" spans="2:6" ht="15" customHeight="1">
      <c r="B253" s="229" t="s">
        <v>369</v>
      </c>
      <c r="C253" s="230"/>
      <c r="D253" s="230"/>
      <c r="E253" s="230"/>
      <c r="F253" s="230"/>
    </row>
    <row r="254" spans="2:6" ht="12.75">
      <c r="B254" s="103" t="s">
        <v>651</v>
      </c>
      <c r="C254" s="111">
        <f>C216/$C$176*100</f>
        <v>2.2571045716374014</v>
      </c>
      <c r="D254" s="111">
        <f>D216/$D$176*100</f>
        <v>2.4336865661817941</v>
      </c>
      <c r="E254" s="111">
        <f>E216/$E$176*100</f>
        <v>3.1215030206791878</v>
      </c>
      <c r="F254" s="111">
        <f>F216/$F$176*100</f>
        <v>2.7255099666485689</v>
      </c>
    </row>
    <row r="255" spans="2:6" ht="12.75">
      <c r="B255" s="103" t="s">
        <v>652</v>
      </c>
      <c r="C255" s="111">
        <f t="shared" ref="C255:C256" si="36">C217/$C$176*100</f>
        <v>7.3038302907958164</v>
      </c>
      <c r="D255" s="111">
        <f t="shared" ref="D255:D256" si="37">D217/$D$176*100</f>
        <v>6.103139603764892</v>
      </c>
      <c r="E255" s="111">
        <f t="shared" ref="E255:E256" si="38">E217/$E$176*100</f>
        <v>7.4059781852398556</v>
      </c>
      <c r="F255" s="111">
        <f t="shared" ref="F255:F256" si="39">F217/$F$176*100</f>
        <v>7.6940975723260685</v>
      </c>
    </row>
    <row r="256" spans="2:6" ht="12.75">
      <c r="B256" s="103" t="s">
        <v>653</v>
      </c>
      <c r="C256" s="111">
        <f t="shared" si="36"/>
        <v>0.96757913788002714</v>
      </c>
      <c r="D256" s="111">
        <f t="shared" si="37"/>
        <v>0.85072072665043108</v>
      </c>
      <c r="E256" s="111">
        <f t="shared" si="38"/>
        <v>1.1288165988268772</v>
      </c>
      <c r="F256" s="111">
        <f t="shared" si="39"/>
        <v>1.2937252772822463</v>
      </c>
    </row>
    <row r="257" spans="2:6" ht="12.75">
      <c r="B257" s="94" t="s">
        <v>384</v>
      </c>
      <c r="C257" s="111">
        <f>C220/$C$176*100</f>
        <v>85.294885404521168</v>
      </c>
      <c r="D257" s="111">
        <f>D220/$D$176*100</f>
        <v>85.921147897057864</v>
      </c>
      <c r="E257" s="111">
        <f>E220/$E$176*100</f>
        <v>84.757829630977383</v>
      </c>
      <c r="F257" s="111">
        <f>F220/$F$176*100</f>
        <v>84.290700380051192</v>
      </c>
    </row>
    <row r="258" spans="2:6" ht="15" customHeight="1">
      <c r="B258" s="229" t="s">
        <v>362</v>
      </c>
      <c r="C258" s="230"/>
      <c r="D258" s="230"/>
      <c r="E258" s="230"/>
      <c r="F258" s="230"/>
    </row>
    <row r="259" spans="2:6" ht="12.75">
      <c r="B259" s="103" t="s">
        <v>644</v>
      </c>
      <c r="C259" s="111">
        <f>C221/$C$176*100</f>
        <v>45.516245236064947</v>
      </c>
      <c r="D259" s="111">
        <f>D221/$D$176*100</f>
        <v>46.699137760810899</v>
      </c>
      <c r="E259" s="111">
        <f>E221/$E$176*100</f>
        <v>45.967677482142797</v>
      </c>
      <c r="F259" s="111">
        <f>F221/$F$176*100</f>
        <v>44.977894981773055</v>
      </c>
    </row>
    <row r="260" spans="2:6" ht="12.75">
      <c r="B260" s="103" t="s">
        <v>643</v>
      </c>
      <c r="C260" s="111">
        <f>C222/$C$176*100</f>
        <v>39.778640168456228</v>
      </c>
      <c r="D260" s="111">
        <f>D222/$D$176*100</f>
        <v>39.222010136246951</v>
      </c>
      <c r="E260" s="111">
        <f>E222/$E$176*100</f>
        <v>38.790152148834586</v>
      </c>
      <c r="F260" s="111">
        <f>F222/$F$176*100</f>
        <v>39.312805398278137</v>
      </c>
    </row>
    <row r="261" spans="2:6" ht="15" customHeight="1">
      <c r="B261" s="229" t="s">
        <v>369</v>
      </c>
      <c r="C261" s="230"/>
      <c r="D261" s="230"/>
      <c r="E261" s="230"/>
      <c r="F261" s="230"/>
    </row>
    <row r="262" spans="2:6" ht="12.75">
      <c r="B262" s="103" t="s">
        <v>657</v>
      </c>
      <c r="C262" s="111">
        <f>C224/$C$176*100</f>
        <v>19.074882968170822</v>
      </c>
      <c r="D262" s="111">
        <f>D224/$D$176*100</f>
        <v>17.807542947409992</v>
      </c>
      <c r="E262" s="111">
        <f>E224/$E$176*100</f>
        <v>27.161262785114708</v>
      </c>
      <c r="F262" s="111">
        <f>F224/$F$176*100</f>
        <v>28.865275731016833</v>
      </c>
    </row>
    <row r="263" spans="2:6" ht="12.75">
      <c r="B263" s="103" t="s">
        <v>652</v>
      </c>
      <c r="C263" s="111">
        <f t="shared" ref="C263:C264" si="40">C225/$C$176*100</f>
        <v>47.025042201068516</v>
      </c>
      <c r="D263" s="111">
        <f t="shared" ref="D263:D264" si="41">D225/$D$176*100</f>
        <v>38.193575988942271</v>
      </c>
      <c r="E263" s="111">
        <f t="shared" ref="E263:E264" si="42">E225/$E$176*100</f>
        <v>47.368053730383281</v>
      </c>
      <c r="F263" s="111">
        <f t="shared" ref="F263:F264" si="43">F225/$F$176*100</f>
        <v>45.42154657566121</v>
      </c>
    </row>
    <row r="264" spans="2:6" ht="12.75">
      <c r="B264" s="103" t="s">
        <v>653</v>
      </c>
      <c r="C264" s="111">
        <f t="shared" si="40"/>
        <v>9.573116614169118</v>
      </c>
      <c r="D264" s="111">
        <f t="shared" si="41"/>
        <v>7.9971039294411908</v>
      </c>
      <c r="E264" s="111">
        <f t="shared" si="42"/>
        <v>10.22851311547938</v>
      </c>
      <c r="F264" s="111">
        <f t="shared" si="43"/>
        <v>10.003878073373148</v>
      </c>
    </row>
    <row r="265" spans="2:6" ht="12.75">
      <c r="B265" s="28"/>
      <c r="C265" s="28"/>
      <c r="D265" s="28"/>
      <c r="E265" s="28"/>
    </row>
    <row r="266" spans="2:6" ht="30.95" customHeight="1">
      <c r="B266" s="231" t="s">
        <v>859</v>
      </c>
      <c r="C266" s="231"/>
      <c r="D266" s="231"/>
      <c r="E266" s="231"/>
    </row>
    <row r="267" spans="2:6" ht="15.75" customHeight="1">
      <c r="B267" s="28"/>
      <c r="C267" s="28"/>
      <c r="D267" s="28"/>
      <c r="E267" s="28"/>
    </row>
    <row r="268" spans="2:6" ht="15">
      <c r="B268" s="163" t="s">
        <v>860</v>
      </c>
      <c r="C268" s="91"/>
      <c r="D268" s="91"/>
      <c r="E268" s="112"/>
    </row>
    <row r="269" spans="2:6" ht="12.75">
      <c r="B269" s="106"/>
      <c r="C269" s="28"/>
      <c r="D269" s="28"/>
      <c r="E269" s="28"/>
    </row>
    <row r="270" spans="2:6" ht="12.75">
      <c r="B270" s="93" t="s">
        <v>34</v>
      </c>
      <c r="C270" s="93">
        <v>2021</v>
      </c>
      <c r="D270" s="93">
        <v>2022</v>
      </c>
      <c r="E270" s="93">
        <v>2023</v>
      </c>
      <c r="F270" s="93">
        <v>2024</v>
      </c>
    </row>
    <row r="271" spans="2:6" ht="12.75">
      <c r="B271" s="102" t="s">
        <v>362</v>
      </c>
      <c r="C271" s="105">
        <f>SUM(C272:C273)</f>
        <v>281</v>
      </c>
      <c r="D271" s="105">
        <f t="shared" ref="D271:F271" si="44">SUM(D272:D273)</f>
        <v>285</v>
      </c>
      <c r="E271" s="105">
        <f t="shared" si="44"/>
        <v>371</v>
      </c>
      <c r="F271" s="105">
        <f t="shared" si="44"/>
        <v>222.51971326222224</v>
      </c>
    </row>
    <row r="272" spans="2:6" ht="12.75">
      <c r="B272" s="103" t="s">
        <v>644</v>
      </c>
      <c r="C272" s="105">
        <v>125</v>
      </c>
      <c r="D272" s="105">
        <v>138</v>
      </c>
      <c r="E272" s="105">
        <v>196</v>
      </c>
      <c r="F272" s="105">
        <v>133.51971326222224</v>
      </c>
    </row>
    <row r="273" spans="2:6" ht="12.75">
      <c r="B273" s="103" t="s">
        <v>643</v>
      </c>
      <c r="C273" s="105">
        <v>156</v>
      </c>
      <c r="D273" s="105">
        <v>147</v>
      </c>
      <c r="E273" s="105">
        <v>175</v>
      </c>
      <c r="F273" s="105">
        <v>89</v>
      </c>
    </row>
    <row r="274" spans="2:6" ht="12.75">
      <c r="B274" s="102" t="s">
        <v>369</v>
      </c>
      <c r="C274" s="105">
        <f>SUM(C275:C277)</f>
        <v>281</v>
      </c>
      <c r="D274" s="105">
        <f t="shared" ref="D274:F274" si="45">SUM(D275:D277)</f>
        <v>285</v>
      </c>
      <c r="E274" s="105">
        <f t="shared" si="45"/>
        <v>371</v>
      </c>
      <c r="F274" s="105">
        <f t="shared" si="45"/>
        <v>222.51971326222224</v>
      </c>
    </row>
    <row r="275" spans="2:6" ht="12.75">
      <c r="B275" s="103" t="s">
        <v>651</v>
      </c>
      <c r="C275" s="105">
        <v>15</v>
      </c>
      <c r="D275" s="105">
        <v>27</v>
      </c>
      <c r="E275" s="105">
        <v>53</v>
      </c>
      <c r="F275" s="105">
        <v>43</v>
      </c>
    </row>
    <row r="276" spans="2:6" ht="12.75">
      <c r="B276" s="103" t="s">
        <v>652</v>
      </c>
      <c r="C276" s="105">
        <v>192</v>
      </c>
      <c r="D276" s="105">
        <v>194</v>
      </c>
      <c r="E276" s="105">
        <v>245</v>
      </c>
      <c r="F276" s="105">
        <v>129.21146953444446</v>
      </c>
    </row>
    <row r="277" spans="2:6" ht="12.75">
      <c r="B277" s="103" t="s">
        <v>653</v>
      </c>
      <c r="C277" s="105">
        <v>74</v>
      </c>
      <c r="D277" s="105">
        <v>64</v>
      </c>
      <c r="E277" s="105">
        <v>73</v>
      </c>
      <c r="F277" s="105">
        <v>50.308243727777779</v>
      </c>
    </row>
    <row r="278" spans="2:6" ht="25.5">
      <c r="B278" s="102" t="s">
        <v>371</v>
      </c>
      <c r="C278" s="105">
        <f>SUM(C279:C282)</f>
        <v>281</v>
      </c>
      <c r="D278" s="105">
        <f t="shared" ref="D278:F278" si="46">SUM(D279:D282)</f>
        <v>285</v>
      </c>
      <c r="E278" s="105">
        <f t="shared" si="46"/>
        <v>371</v>
      </c>
      <c r="F278" s="105">
        <f t="shared" si="46"/>
        <v>222.51971326222224</v>
      </c>
    </row>
    <row r="279" spans="2:6" ht="25.5">
      <c r="B279" s="103" t="s">
        <v>377</v>
      </c>
      <c r="C279" s="105">
        <v>0</v>
      </c>
      <c r="D279" s="105">
        <v>0</v>
      </c>
      <c r="E279" s="105">
        <v>0</v>
      </c>
      <c r="F279" s="105">
        <v>0</v>
      </c>
    </row>
    <row r="280" spans="2:6" ht="25.5">
      <c r="B280" s="103" t="s">
        <v>378</v>
      </c>
      <c r="C280" s="105">
        <v>1</v>
      </c>
      <c r="D280" s="105">
        <v>1</v>
      </c>
      <c r="E280" s="105">
        <v>3</v>
      </c>
      <c r="F280" s="105">
        <v>4</v>
      </c>
    </row>
    <row r="281" spans="2:6" ht="25.5">
      <c r="B281" s="103" t="s">
        <v>379</v>
      </c>
      <c r="C281" s="105">
        <v>20</v>
      </c>
      <c r="D281" s="105">
        <v>15</v>
      </c>
      <c r="E281" s="105">
        <v>27</v>
      </c>
      <c r="F281" s="105">
        <v>27</v>
      </c>
    </row>
    <row r="282" spans="2:6" ht="12.75">
      <c r="B282" s="103" t="s">
        <v>380</v>
      </c>
      <c r="C282" s="105">
        <v>260</v>
      </c>
      <c r="D282" s="105">
        <v>269</v>
      </c>
      <c r="E282" s="105">
        <v>341</v>
      </c>
      <c r="F282" s="105">
        <v>191.51971326222224</v>
      </c>
    </row>
    <row r="283" spans="2:6" ht="12.75">
      <c r="B283" s="28"/>
      <c r="C283" s="28"/>
      <c r="D283" s="28"/>
      <c r="E283" s="28"/>
      <c r="F283" s="28"/>
    </row>
    <row r="284" spans="2:6" ht="30.95" customHeight="1">
      <c r="B284" s="231" t="s">
        <v>861</v>
      </c>
      <c r="C284" s="231"/>
      <c r="D284" s="231"/>
      <c r="E284" s="231"/>
    </row>
    <row r="285" spans="2:6" ht="15.75" customHeight="1">
      <c r="B285" s="28"/>
      <c r="C285" s="28"/>
      <c r="D285" s="28"/>
      <c r="E285" s="28"/>
    </row>
    <row r="286" spans="2:6" ht="15">
      <c r="B286" s="163" t="s">
        <v>862</v>
      </c>
      <c r="C286" s="91"/>
      <c r="D286" s="91"/>
      <c r="E286" s="112"/>
    </row>
    <row r="287" spans="2:6" ht="12.75">
      <c r="B287" s="106"/>
      <c r="C287" s="28"/>
      <c r="D287" s="28"/>
      <c r="E287" s="28"/>
    </row>
    <row r="288" spans="2:6" ht="12.75">
      <c r="B288" s="93" t="s">
        <v>34</v>
      </c>
      <c r="C288" s="93">
        <v>2021</v>
      </c>
      <c r="D288" s="93">
        <v>2022</v>
      </c>
      <c r="E288" s="93">
        <v>2023</v>
      </c>
      <c r="F288" s="93">
        <v>2024</v>
      </c>
    </row>
    <row r="289" spans="2:6" ht="12.75">
      <c r="B289" s="102" t="s">
        <v>362</v>
      </c>
      <c r="C289" s="113">
        <f>C271/$C$176*100</f>
        <v>0.48901031968397057</v>
      </c>
      <c r="D289" s="113">
        <f>D271/$D$176*100</f>
        <v>0.46896597117093397</v>
      </c>
      <c r="E289" s="113">
        <f>E271/$E$176*100</f>
        <v>0.62474740670887785</v>
      </c>
      <c r="F289" s="113">
        <f>F271/$F$176*100</f>
        <v>0.34517911000112039</v>
      </c>
    </row>
    <row r="290" spans="2:6" ht="12.75">
      <c r="B290" s="103" t="s">
        <v>644</v>
      </c>
      <c r="C290" s="113">
        <f t="shared" ref="C290:C300" si="47">C272/$C$176*100</f>
        <v>0.21753128099820754</v>
      </c>
      <c r="D290" s="113">
        <f t="shared" ref="D290:D300" si="48">D272/$D$176*100</f>
        <v>0.2270782597248733</v>
      </c>
      <c r="E290" s="113">
        <f t="shared" ref="E290:E300" si="49">E272/$E$176*100</f>
        <v>0.33005523373299206</v>
      </c>
      <c r="F290" s="113">
        <f t="shared" ref="F290:F300" si="50">F272/$F$176*100</f>
        <v>0.20711969791704374</v>
      </c>
    </row>
    <row r="291" spans="2:6" ht="12.75">
      <c r="B291" s="103" t="s">
        <v>643</v>
      </c>
      <c r="C291" s="113">
        <f t="shared" si="47"/>
        <v>0.27147903868576301</v>
      </c>
      <c r="D291" s="113">
        <f t="shared" si="48"/>
        <v>0.24188771144606069</v>
      </c>
      <c r="E291" s="113">
        <f t="shared" si="49"/>
        <v>0.29469217297588574</v>
      </c>
      <c r="F291" s="113">
        <f t="shared" si="50"/>
        <v>0.13805941208407663</v>
      </c>
    </row>
    <row r="292" spans="2:6" ht="12.75">
      <c r="B292" s="102" t="s">
        <v>369</v>
      </c>
      <c r="C292" s="113">
        <f t="shared" si="47"/>
        <v>0.48901031968397057</v>
      </c>
      <c r="D292" s="113">
        <f t="shared" si="48"/>
        <v>0.46896597117093397</v>
      </c>
      <c r="E292" s="113">
        <f t="shared" si="49"/>
        <v>0.62474740670887785</v>
      </c>
      <c r="F292" s="113">
        <f t="shared" si="50"/>
        <v>0.34517911000112039</v>
      </c>
    </row>
    <row r="293" spans="2:6" ht="12.75">
      <c r="B293" s="103" t="s">
        <v>657</v>
      </c>
      <c r="C293" s="113">
        <f t="shared" si="47"/>
        <v>2.6103753719784906E-2</v>
      </c>
      <c r="D293" s="113">
        <f t="shared" si="48"/>
        <v>4.4428355163562167E-2</v>
      </c>
      <c r="E293" s="113">
        <f t="shared" si="49"/>
        <v>8.9249629529839683E-2</v>
      </c>
      <c r="F293" s="113">
        <f t="shared" si="50"/>
        <v>6.6702862018149373E-2</v>
      </c>
    </row>
    <row r="294" spans="2:6" ht="12.75">
      <c r="B294" s="103" t="s">
        <v>652</v>
      </c>
      <c r="C294" s="113">
        <f t="shared" si="47"/>
        <v>0.33412804761324677</v>
      </c>
      <c r="D294" s="113">
        <f t="shared" si="48"/>
        <v>0.31922595932337261</v>
      </c>
      <c r="E294" s="113">
        <f t="shared" si="49"/>
        <v>0.41256904216624007</v>
      </c>
      <c r="F294" s="113">
        <f t="shared" si="50"/>
        <v>0.20043662380275262</v>
      </c>
    </row>
    <row r="295" spans="2:6" ht="12.75">
      <c r="B295" s="103" t="s">
        <v>653</v>
      </c>
      <c r="C295" s="113">
        <f t="shared" si="47"/>
        <v>0.12877851835093887</v>
      </c>
      <c r="D295" s="113">
        <f t="shared" si="48"/>
        <v>0.10531165668399921</v>
      </c>
      <c r="E295" s="113">
        <f t="shared" si="49"/>
        <v>0.12292873501279805</v>
      </c>
      <c r="F295" s="113">
        <f t="shared" si="50"/>
        <v>7.8039624180218384E-2</v>
      </c>
    </row>
    <row r="296" spans="2:6" ht="25.5">
      <c r="B296" s="102" t="s">
        <v>371</v>
      </c>
      <c r="C296" s="113">
        <f t="shared" si="47"/>
        <v>0.48901031968397057</v>
      </c>
      <c r="D296" s="113">
        <f t="shared" si="48"/>
        <v>0.46896597117093397</v>
      </c>
      <c r="E296" s="113">
        <f t="shared" si="49"/>
        <v>0.62474740670887785</v>
      </c>
      <c r="F296" s="113">
        <f t="shared" si="50"/>
        <v>0.34517911000112039</v>
      </c>
    </row>
    <row r="297" spans="2:6" ht="25.5">
      <c r="B297" s="103" t="s">
        <v>377</v>
      </c>
      <c r="C297" s="113">
        <f t="shared" si="47"/>
        <v>0</v>
      </c>
      <c r="D297" s="113">
        <f t="shared" si="48"/>
        <v>0</v>
      </c>
      <c r="E297" s="113">
        <f t="shared" si="49"/>
        <v>0</v>
      </c>
      <c r="F297" s="113">
        <f t="shared" si="50"/>
        <v>0</v>
      </c>
    </row>
    <row r="298" spans="2:6" ht="25.5">
      <c r="B298" s="103" t="s">
        <v>378</v>
      </c>
      <c r="C298" s="113">
        <f t="shared" si="47"/>
        <v>1.7402502479856603E-3</v>
      </c>
      <c r="D298" s="113">
        <f t="shared" si="48"/>
        <v>1.6454946356874876E-3</v>
      </c>
      <c r="E298" s="113">
        <f t="shared" si="49"/>
        <v>5.0518658224437563E-3</v>
      </c>
      <c r="F298" s="113">
        <f t="shared" si="50"/>
        <v>6.2049173970371513E-3</v>
      </c>
    </row>
    <row r="299" spans="2:6" ht="25.5">
      <c r="B299" s="103" t="s">
        <v>379</v>
      </c>
      <c r="C299" s="113">
        <f>C281/$C$176*100</f>
        <v>3.4805004959713205E-2</v>
      </c>
      <c r="D299" s="113">
        <f t="shared" si="48"/>
        <v>2.4682419535312316E-2</v>
      </c>
      <c r="E299" s="113">
        <f t="shared" si="49"/>
        <v>4.5466792401993805E-2</v>
      </c>
      <c r="F299" s="113">
        <f t="shared" si="50"/>
        <v>4.1883192430000778E-2</v>
      </c>
    </row>
    <row r="300" spans="2:6" ht="12.75">
      <c r="B300" s="103" t="s">
        <v>380</v>
      </c>
      <c r="C300" s="113">
        <f t="shared" si="47"/>
        <v>0.45246506447627172</v>
      </c>
      <c r="D300" s="113">
        <f t="shared" si="48"/>
        <v>0.44263805699993419</v>
      </c>
      <c r="E300" s="113">
        <f t="shared" si="49"/>
        <v>0.57422874848444028</v>
      </c>
      <c r="F300" s="113">
        <f t="shared" si="50"/>
        <v>0.29709100017408241</v>
      </c>
    </row>
    <row r="301" spans="2:6" ht="12.75">
      <c r="B301" s="28"/>
      <c r="C301" s="28"/>
      <c r="D301" s="28"/>
      <c r="E301" s="28"/>
    </row>
    <row r="302" spans="2:6" ht="30.95" customHeight="1">
      <c r="B302" s="231" t="s">
        <v>863</v>
      </c>
      <c r="C302" s="231"/>
      <c r="D302" s="231"/>
      <c r="E302" s="231"/>
    </row>
    <row r="303" spans="2:6" ht="15.75" customHeight="1">
      <c r="B303" s="28"/>
      <c r="C303" s="28"/>
      <c r="D303" s="28"/>
      <c r="E303" s="28"/>
    </row>
    <row r="304" spans="2:6" ht="14.25">
      <c r="B304" s="173" t="s">
        <v>864</v>
      </c>
      <c r="C304" s="91"/>
      <c r="D304" s="91"/>
      <c r="E304" s="91"/>
    </row>
    <row r="305" spans="2:6" ht="12.75">
      <c r="B305" s="92"/>
      <c r="C305" s="28"/>
      <c r="D305" s="28"/>
      <c r="E305" s="28"/>
    </row>
    <row r="306" spans="2:6" ht="12.75">
      <c r="B306" s="93" t="s">
        <v>34</v>
      </c>
      <c r="C306" s="93">
        <v>2021</v>
      </c>
      <c r="D306" s="93">
        <v>2022</v>
      </c>
      <c r="E306" s="93">
        <v>2023</v>
      </c>
      <c r="F306" s="93">
        <v>2024</v>
      </c>
    </row>
    <row r="307" spans="2:6" ht="13.5" customHeight="1">
      <c r="B307" s="229" t="s">
        <v>385</v>
      </c>
      <c r="C307" s="230"/>
      <c r="D307" s="230"/>
      <c r="E307" s="230"/>
      <c r="F307" s="230"/>
    </row>
    <row r="308" spans="2:6" ht="15.75" customHeight="1">
      <c r="B308" s="103" t="s">
        <v>644</v>
      </c>
      <c r="C308" s="114">
        <v>378551.08</v>
      </c>
      <c r="D308" s="114">
        <v>414687.85</v>
      </c>
      <c r="E308" s="114">
        <v>460791.16</v>
      </c>
      <c r="F308" s="114">
        <v>466824.07906931109</v>
      </c>
    </row>
    <row r="309" spans="2:6" ht="12.75">
      <c r="B309" s="103" t="s">
        <v>660</v>
      </c>
      <c r="C309" s="114">
        <v>393162.01</v>
      </c>
      <c r="D309" s="114">
        <v>408732.02</v>
      </c>
      <c r="E309" s="114">
        <v>460633.72</v>
      </c>
      <c r="F309" s="114">
        <v>478284.89855985343</v>
      </c>
    </row>
    <row r="310" spans="2:6" ht="38.25">
      <c r="B310" s="94" t="s">
        <v>386</v>
      </c>
      <c r="C310" s="113">
        <f>C308/C309</f>
        <v>0.96283738095651716</v>
      </c>
      <c r="D310" s="113">
        <f t="shared" ref="D310:F310" si="51">D308/D309</f>
        <v>1.0145714788873159</v>
      </c>
      <c r="E310" s="113">
        <f t="shared" si="51"/>
        <v>1.0003417900018261</v>
      </c>
      <c r="F310" s="113">
        <f t="shared" si="51"/>
        <v>0.9760376722638503</v>
      </c>
    </row>
    <row r="311" spans="2:6" ht="13.5" customHeight="1">
      <c r="B311" s="229" t="s">
        <v>387</v>
      </c>
      <c r="C311" s="230"/>
      <c r="D311" s="230"/>
      <c r="E311" s="230"/>
      <c r="F311" s="230"/>
    </row>
    <row r="312" spans="2:6" ht="15.75" customHeight="1">
      <c r="B312" s="103" t="s">
        <v>644</v>
      </c>
      <c r="C312" s="114">
        <v>99439.12</v>
      </c>
      <c r="D312" s="114">
        <v>90522.18</v>
      </c>
      <c r="E312" s="114" t="s">
        <v>865</v>
      </c>
      <c r="F312" s="114">
        <v>124745.43432417812</v>
      </c>
    </row>
    <row r="313" spans="2:6" ht="12.75">
      <c r="B313" s="103" t="s">
        <v>643</v>
      </c>
      <c r="C313" s="114">
        <v>57572.29</v>
      </c>
      <c r="D313" s="114">
        <v>59232.39</v>
      </c>
      <c r="E313" s="114">
        <v>69678.78</v>
      </c>
      <c r="F313" s="114">
        <v>83301.089384833816</v>
      </c>
    </row>
    <row r="314" spans="2:6" ht="38.25">
      <c r="B314" s="94" t="s">
        <v>386</v>
      </c>
      <c r="C314" s="113">
        <f>C312/C313</f>
        <v>1.72720452842852</v>
      </c>
      <c r="D314" s="113">
        <f t="shared" ref="D314:F314" si="52">D312/D313</f>
        <v>1.528254726847929</v>
      </c>
      <c r="E314" s="113">
        <f>112467.87/E313</f>
        <v>1.6140906887290507</v>
      </c>
      <c r="F314" s="113">
        <f t="shared" si="52"/>
        <v>1.4975246451805688</v>
      </c>
    </row>
    <row r="315" spans="2:6" ht="15" customHeight="1">
      <c r="B315" s="229" t="s">
        <v>388</v>
      </c>
      <c r="C315" s="230"/>
      <c r="D315" s="230"/>
      <c r="E315" s="230"/>
      <c r="F315" s="230"/>
    </row>
    <row r="316" spans="2:6" ht="12.75">
      <c r="B316" s="103" t="s">
        <v>644</v>
      </c>
      <c r="C316" s="114">
        <v>80693.05</v>
      </c>
      <c r="D316" s="114">
        <v>65345.06</v>
      </c>
      <c r="E316" s="114">
        <v>68838.880000000005</v>
      </c>
      <c r="F316" s="114">
        <v>79314.770390629143</v>
      </c>
    </row>
    <row r="317" spans="2:6" ht="12.75">
      <c r="B317" s="103" t="s">
        <v>643</v>
      </c>
      <c r="C317" s="114">
        <v>53958.65</v>
      </c>
      <c r="D317" s="114">
        <v>52947.45</v>
      </c>
      <c r="E317" s="114">
        <v>59471.31</v>
      </c>
      <c r="F317" s="114">
        <v>66362.062320017503</v>
      </c>
    </row>
    <row r="318" spans="2:6" ht="38.25">
      <c r="B318" s="94" t="s">
        <v>386</v>
      </c>
      <c r="C318" s="113">
        <f>C316/C317</f>
        <v>1.4954608760597234</v>
      </c>
      <c r="D318" s="113">
        <f t="shared" ref="D318:F318" si="53">D316/D317</f>
        <v>1.2341493310820446</v>
      </c>
      <c r="E318" s="113">
        <f t="shared" si="53"/>
        <v>1.1575141021780082</v>
      </c>
      <c r="F318" s="114">
        <f t="shared" si="53"/>
        <v>1.1951824222723797</v>
      </c>
    </row>
    <row r="319" spans="2:6" ht="12.75">
      <c r="B319" s="106"/>
      <c r="C319" s="106"/>
      <c r="D319" s="106"/>
      <c r="E319" s="106"/>
    </row>
    <row r="320" spans="2:6" ht="24.95" customHeight="1">
      <c r="B320" s="232" t="s">
        <v>866</v>
      </c>
      <c r="C320" s="232"/>
      <c r="D320" s="232"/>
      <c r="E320" s="232"/>
    </row>
    <row r="321" spans="2:6" ht="42" customHeight="1">
      <c r="B321" s="232" t="s">
        <v>867</v>
      </c>
      <c r="C321" s="232"/>
      <c r="D321" s="232"/>
      <c r="E321" s="232"/>
    </row>
    <row r="322" spans="2:6" ht="15.75" customHeight="1">
      <c r="B322" s="28"/>
      <c r="C322" s="28"/>
      <c r="D322" s="28"/>
      <c r="E322" s="28"/>
    </row>
    <row r="323" spans="2:6" ht="15">
      <c r="B323" s="108" t="s">
        <v>767</v>
      </c>
      <c r="C323" s="91"/>
      <c r="D323" s="91"/>
      <c r="E323" s="91"/>
    </row>
    <row r="324" spans="2:6" ht="12.75">
      <c r="B324" s="28"/>
      <c r="C324" s="28"/>
      <c r="D324" s="28"/>
      <c r="E324" s="28"/>
    </row>
    <row r="325" spans="2:6" ht="12.75">
      <c r="B325" s="93" t="s">
        <v>34</v>
      </c>
      <c r="C325" s="93">
        <v>2021</v>
      </c>
      <c r="D325" s="93">
        <v>2022</v>
      </c>
      <c r="E325" s="93">
        <v>2023</v>
      </c>
      <c r="F325" s="93">
        <v>2024</v>
      </c>
    </row>
    <row r="326" spans="2:6" ht="25.5" customHeight="1">
      <c r="B326" s="233" t="s">
        <v>385</v>
      </c>
      <c r="C326" s="234"/>
      <c r="D326" s="234"/>
      <c r="E326" s="234"/>
      <c r="F326" s="234"/>
    </row>
    <row r="327" spans="2:6" ht="12.75">
      <c r="B327" s="103" t="s">
        <v>644</v>
      </c>
      <c r="C327" s="114">
        <v>315459.24</v>
      </c>
      <c r="D327" s="114">
        <v>345573.21</v>
      </c>
      <c r="E327" s="114">
        <v>383992.63</v>
      </c>
      <c r="F327" s="114">
        <v>389020.06589109258</v>
      </c>
    </row>
    <row r="328" spans="2:6" ht="12.75">
      <c r="B328" s="103" t="s">
        <v>643</v>
      </c>
      <c r="C328" s="114">
        <v>327635</v>
      </c>
      <c r="D328" s="114">
        <v>340610.02</v>
      </c>
      <c r="E328" s="114">
        <v>383861.44</v>
      </c>
      <c r="F328" s="114">
        <v>398570.74879987788</v>
      </c>
    </row>
    <row r="329" spans="2:6" ht="38.25">
      <c r="B329" s="94" t="s">
        <v>389</v>
      </c>
      <c r="C329" s="113">
        <f>C327/C328</f>
        <v>0.96283742579394749</v>
      </c>
      <c r="D329" s="113">
        <f t="shared" ref="D329:F329" si="54">D327/D328</f>
        <v>1.0145714738515326</v>
      </c>
      <c r="E329" s="113">
        <f t="shared" si="54"/>
        <v>1.0003417639448233</v>
      </c>
      <c r="F329" s="113">
        <f t="shared" si="54"/>
        <v>0.97603767226385019</v>
      </c>
    </row>
    <row r="330" spans="2:6" ht="25.5" customHeight="1">
      <c r="B330" s="226" t="s">
        <v>387</v>
      </c>
      <c r="C330" s="227"/>
      <c r="D330" s="227"/>
      <c r="E330" s="227"/>
      <c r="F330" s="228"/>
    </row>
    <row r="331" spans="2:6" ht="12.75">
      <c r="B331" s="103" t="s">
        <v>644</v>
      </c>
      <c r="C331" s="114">
        <v>82865.929999999993</v>
      </c>
      <c r="D331" s="114">
        <v>75435.149999999994</v>
      </c>
      <c r="E331" s="114" t="s">
        <v>868</v>
      </c>
      <c r="F331" s="114">
        <v>103954.52860348177</v>
      </c>
    </row>
    <row r="332" spans="2:6" ht="12.75">
      <c r="B332" s="103" t="s">
        <v>643</v>
      </c>
      <c r="C332" s="114">
        <v>47976.91</v>
      </c>
      <c r="D332" s="114">
        <v>49360.32</v>
      </c>
      <c r="E332" s="114">
        <v>58065.65</v>
      </c>
      <c r="F332" s="114">
        <v>69417.574487361519</v>
      </c>
    </row>
    <row r="333" spans="2:6" ht="38.25">
      <c r="B333" s="94" t="s">
        <v>389</v>
      </c>
      <c r="C333" s="113">
        <f>C331/C332</f>
        <v>1.727204398949411</v>
      </c>
      <c r="D333" s="113">
        <f t="shared" ref="D333:F333" si="55">D331/D332</f>
        <v>1.5282548816539276</v>
      </c>
      <c r="E333" s="113">
        <f>93723.23/E332</f>
        <v>1.6140907748384801</v>
      </c>
      <c r="F333" s="113">
        <f t="shared" si="55"/>
        <v>1.4975246451805688</v>
      </c>
    </row>
    <row r="334" spans="2:6" ht="15" customHeight="1">
      <c r="B334" s="220" t="s">
        <v>388</v>
      </c>
      <c r="C334" s="221"/>
      <c r="D334" s="221"/>
      <c r="E334" s="221"/>
      <c r="F334" s="221"/>
    </row>
    <row r="335" spans="2:6" ht="12.75">
      <c r="B335" s="103" t="s">
        <v>644</v>
      </c>
      <c r="C335" s="114">
        <v>67244.210000000006</v>
      </c>
      <c r="D335" s="114">
        <v>54454.21</v>
      </c>
      <c r="E335" s="114">
        <v>57365.73</v>
      </c>
      <c r="F335" s="114">
        <v>66095.641992190955</v>
      </c>
    </row>
    <row r="336" spans="2:6" ht="12.75">
      <c r="B336" s="103" t="s">
        <v>643</v>
      </c>
      <c r="C336" s="114">
        <v>44965.54</v>
      </c>
      <c r="D336" s="114">
        <v>44122.87</v>
      </c>
      <c r="E336" s="114">
        <v>49559.42</v>
      </c>
      <c r="F336" s="114">
        <v>55301.718600014588</v>
      </c>
    </row>
    <row r="337" spans="1:6" ht="38.25">
      <c r="B337" s="94" t="s">
        <v>389</v>
      </c>
      <c r="C337" s="113">
        <f>C335/C336</f>
        <v>1.4954609685550313</v>
      </c>
      <c r="D337" s="113">
        <f t="shared" ref="D337:F337" si="56">D335/D336</f>
        <v>1.2341493198425215</v>
      </c>
      <c r="E337" s="113">
        <f t="shared" si="56"/>
        <v>1.1575141516991121</v>
      </c>
      <c r="F337" s="113">
        <f t="shared" si="56"/>
        <v>1.1951824222723797</v>
      </c>
    </row>
    <row r="338" spans="1:6" ht="22.5" customHeight="1">
      <c r="B338" s="106"/>
      <c r="C338" s="106"/>
      <c r="D338" s="106"/>
      <c r="E338" s="106"/>
    </row>
    <row r="339" spans="1:6" ht="24.95" customHeight="1">
      <c r="B339" s="205" t="s">
        <v>869</v>
      </c>
      <c r="C339" s="205"/>
      <c r="D339" s="205"/>
      <c r="E339" s="205"/>
    </row>
    <row r="340" spans="1:6" ht="15.75" customHeight="1">
      <c r="B340" s="28"/>
      <c r="C340" s="28"/>
      <c r="D340" s="28"/>
      <c r="E340" s="28"/>
    </row>
    <row r="341" spans="1:6" ht="30.95" customHeight="1">
      <c r="B341" s="222" t="s">
        <v>768</v>
      </c>
      <c r="C341" s="222"/>
      <c r="D341" s="222"/>
      <c r="E341" s="222"/>
    </row>
    <row r="342" spans="1:6" ht="15.75" customHeight="1">
      <c r="B342" s="28"/>
      <c r="C342" s="28"/>
      <c r="D342" s="28"/>
      <c r="E342" s="28"/>
    </row>
    <row r="343" spans="1:6" ht="12.75">
      <c r="B343" s="93" t="s">
        <v>34</v>
      </c>
      <c r="C343" s="93">
        <v>2021</v>
      </c>
      <c r="D343" s="93">
        <v>2022</v>
      </c>
      <c r="E343" s="93">
        <v>2023</v>
      </c>
      <c r="F343" s="93">
        <v>2024</v>
      </c>
    </row>
    <row r="344" spans="1:6" ht="63.75">
      <c r="B344" s="94" t="s">
        <v>390</v>
      </c>
      <c r="C344" s="105">
        <v>0</v>
      </c>
      <c r="D344" s="105">
        <v>34</v>
      </c>
      <c r="E344" s="105">
        <v>13</v>
      </c>
      <c r="F344" s="105">
        <v>3</v>
      </c>
    </row>
    <row r="345" spans="1:6" ht="25.5">
      <c r="B345" s="103" t="s">
        <v>724</v>
      </c>
      <c r="C345" s="105">
        <v>0</v>
      </c>
      <c r="D345" s="105">
        <v>0</v>
      </c>
      <c r="E345" s="105">
        <v>0</v>
      </c>
      <c r="F345" s="105">
        <v>0</v>
      </c>
    </row>
    <row r="346" spans="1:6" ht="38.25">
      <c r="B346" s="103" t="s">
        <v>725</v>
      </c>
      <c r="C346" s="105">
        <v>0</v>
      </c>
      <c r="D346" s="105">
        <v>34</v>
      </c>
      <c r="E346" s="105" t="s">
        <v>870</v>
      </c>
      <c r="F346" s="105">
        <v>1</v>
      </c>
    </row>
    <row r="347" spans="1:6" ht="26.25" customHeight="1">
      <c r="B347" s="223" t="s">
        <v>769</v>
      </c>
      <c r="C347" s="224"/>
      <c r="D347" s="224"/>
      <c r="E347" s="225"/>
    </row>
    <row r="348" spans="1:6" ht="15.75" customHeight="1">
      <c r="B348" s="94" t="s">
        <v>723</v>
      </c>
      <c r="C348" s="105">
        <v>0</v>
      </c>
      <c r="D348" s="105">
        <v>0</v>
      </c>
      <c r="E348" s="105">
        <v>0</v>
      </c>
      <c r="F348" s="105">
        <v>7</v>
      </c>
    </row>
    <row r="349" spans="1:6" ht="25.5">
      <c r="B349" s="94" t="s">
        <v>722</v>
      </c>
      <c r="C349" s="105">
        <v>0</v>
      </c>
      <c r="D349" s="105">
        <v>0</v>
      </c>
      <c r="E349" s="105">
        <v>0</v>
      </c>
      <c r="F349" s="105">
        <v>194500</v>
      </c>
    </row>
    <row r="350" spans="1:6" ht="12.75">
      <c r="B350" s="106"/>
      <c r="C350" s="106"/>
      <c r="D350" s="106"/>
      <c r="E350" s="106"/>
    </row>
    <row r="351" spans="1:6" ht="12.75">
      <c r="A351" s="38"/>
      <c r="B351" s="106" t="s">
        <v>871</v>
      </c>
      <c r="C351" s="115"/>
      <c r="D351" s="115"/>
      <c r="E351" s="115"/>
    </row>
    <row r="352" spans="1:6" ht="12.75">
      <c r="B352" s="28"/>
      <c r="C352" s="28"/>
      <c r="D352" s="28"/>
      <c r="E352" s="28"/>
    </row>
    <row r="353" spans="2:8" ht="15">
      <c r="B353" s="108" t="s">
        <v>770</v>
      </c>
      <c r="C353" s="91"/>
      <c r="D353" s="91"/>
      <c r="E353" s="91"/>
      <c r="F353" s="91"/>
    </row>
    <row r="354" spans="2:8" ht="12.75">
      <c r="B354" s="28"/>
      <c r="C354" s="28"/>
      <c r="D354" s="28"/>
      <c r="E354" s="28"/>
    </row>
    <row r="355" spans="2:8" ht="12.75">
      <c r="B355" s="93" t="s">
        <v>34</v>
      </c>
      <c r="C355" s="93">
        <v>2021</v>
      </c>
      <c r="D355" s="93">
        <v>2022</v>
      </c>
      <c r="E355" s="93">
        <v>2023</v>
      </c>
      <c r="F355" s="93">
        <v>2024</v>
      </c>
    </row>
    <row r="356" spans="2:8" ht="53.25" customHeight="1">
      <c r="B356" s="94" t="s">
        <v>715</v>
      </c>
      <c r="C356" s="105">
        <v>100</v>
      </c>
      <c r="D356" s="105">
        <v>100</v>
      </c>
      <c r="E356" s="105">
        <v>100</v>
      </c>
      <c r="F356" s="105">
        <v>100</v>
      </c>
    </row>
    <row r="357" spans="2:8" ht="12.75">
      <c r="B357" s="28"/>
      <c r="C357" s="28"/>
      <c r="D357" s="28"/>
      <c r="E357" s="28"/>
    </row>
    <row r="358" spans="2:8" ht="15">
      <c r="B358" s="172" t="s">
        <v>872</v>
      </c>
      <c r="C358" s="91"/>
      <c r="D358" s="91"/>
      <c r="E358" s="91"/>
    </row>
    <row r="359" spans="2:8" ht="12.75">
      <c r="B359" s="106"/>
      <c r="C359" s="28"/>
      <c r="D359" s="28"/>
      <c r="E359" s="28"/>
    </row>
    <row r="360" spans="2:8" ht="12.75">
      <c r="B360" s="93" t="s">
        <v>34</v>
      </c>
      <c r="C360" s="93">
        <v>2021</v>
      </c>
      <c r="D360" s="93">
        <v>2022</v>
      </c>
      <c r="E360" s="93">
        <v>2023</v>
      </c>
      <c r="F360" s="93">
        <v>2024</v>
      </c>
    </row>
    <row r="361" spans="2:8" ht="79.5" customHeight="1">
      <c r="B361" s="94" t="s">
        <v>391</v>
      </c>
      <c r="C361" s="95">
        <v>6495</v>
      </c>
      <c r="D361" s="95">
        <v>9867</v>
      </c>
      <c r="E361" s="95">
        <v>7476</v>
      </c>
      <c r="F361" s="130">
        <v>7954</v>
      </c>
      <c r="G361" s="153"/>
    </row>
    <row r="362" spans="2:8" ht="12.75">
      <c r="B362" s="106"/>
      <c r="C362" s="28"/>
      <c r="D362" s="28"/>
      <c r="E362" s="28"/>
    </row>
    <row r="363" spans="2:8" ht="54" customHeight="1">
      <c r="B363" s="208" t="s">
        <v>873</v>
      </c>
      <c r="C363" s="208"/>
      <c r="D363" s="208"/>
      <c r="E363" s="208"/>
    </row>
    <row r="364" spans="2:8" ht="15.75" customHeight="1">
      <c r="B364" s="28"/>
      <c r="C364" s="28"/>
      <c r="D364" s="28"/>
      <c r="E364" s="28"/>
    </row>
    <row r="365" spans="2:8" ht="15">
      <c r="B365" s="172" t="s">
        <v>824</v>
      </c>
      <c r="C365" s="91"/>
      <c r="D365" s="91"/>
      <c r="E365" s="91"/>
      <c r="F365" s="48"/>
    </row>
    <row r="366" spans="2:8" ht="12.75">
      <c r="B366" s="92"/>
      <c r="C366" s="28"/>
      <c r="D366" s="28"/>
      <c r="E366" s="28"/>
    </row>
    <row r="367" spans="2:8" ht="12.75">
      <c r="B367" s="93" t="s">
        <v>392</v>
      </c>
      <c r="C367" s="93" t="s">
        <v>393</v>
      </c>
      <c r="D367" s="93">
        <v>2021</v>
      </c>
      <c r="E367" s="93">
        <v>2022</v>
      </c>
      <c r="F367" s="93" t="s">
        <v>874</v>
      </c>
      <c r="G367" s="93" t="s">
        <v>875</v>
      </c>
    </row>
    <row r="368" spans="2:8" ht="24.75" customHeight="1">
      <c r="B368" s="212" t="s">
        <v>826</v>
      </c>
      <c r="C368" s="94" t="s">
        <v>394</v>
      </c>
      <c r="D368" s="216">
        <v>30814</v>
      </c>
      <c r="E368" s="95">
        <v>5319</v>
      </c>
      <c r="F368" s="95">
        <v>146</v>
      </c>
      <c r="G368" s="130">
        <v>146</v>
      </c>
      <c r="H368" s="202"/>
    </row>
    <row r="369" spans="2:8" ht="25.5" customHeight="1">
      <c r="B369" s="218"/>
      <c r="C369" s="94" t="s">
        <v>395</v>
      </c>
      <c r="D369" s="219"/>
      <c r="E369" s="95">
        <v>29787</v>
      </c>
      <c r="F369" s="95">
        <v>33499</v>
      </c>
      <c r="G369" s="130">
        <v>37120</v>
      </c>
      <c r="H369" s="202"/>
    </row>
    <row r="370" spans="2:8" ht="25.5" customHeight="1">
      <c r="B370" s="213"/>
      <c r="C370" s="94" t="s">
        <v>396</v>
      </c>
      <c r="D370" s="217"/>
      <c r="E370" s="95">
        <v>127</v>
      </c>
      <c r="F370" s="95">
        <v>30</v>
      </c>
      <c r="G370" s="130">
        <v>414</v>
      </c>
      <c r="H370" s="202"/>
    </row>
    <row r="371" spans="2:8" ht="27.75" customHeight="1">
      <c r="B371" s="212" t="s">
        <v>397</v>
      </c>
      <c r="C371" s="94" t="s">
        <v>394</v>
      </c>
      <c r="D371" s="216">
        <v>23885</v>
      </c>
      <c r="E371" s="95">
        <v>114</v>
      </c>
      <c r="F371" s="95">
        <v>146</v>
      </c>
      <c r="G371" s="130">
        <v>146</v>
      </c>
      <c r="H371" s="202"/>
    </row>
    <row r="372" spans="2:8" ht="21.75" customHeight="1">
      <c r="B372" s="218"/>
      <c r="C372" s="94" t="s">
        <v>395</v>
      </c>
      <c r="D372" s="219"/>
      <c r="E372" s="95">
        <v>23843</v>
      </c>
      <c r="F372" s="95">
        <v>23347</v>
      </c>
      <c r="G372" s="130">
        <v>23729</v>
      </c>
      <c r="H372" s="202"/>
    </row>
    <row r="373" spans="2:8" ht="24.75" customHeight="1">
      <c r="B373" s="213"/>
      <c r="C373" s="94" t="s">
        <v>396</v>
      </c>
      <c r="D373" s="217"/>
      <c r="E373" s="95">
        <v>46</v>
      </c>
      <c r="F373" s="95">
        <v>30</v>
      </c>
      <c r="G373" s="130">
        <v>7</v>
      </c>
      <c r="H373" s="202"/>
    </row>
    <row r="374" spans="2:8" ht="14.25" customHeight="1">
      <c r="B374" s="160"/>
      <c r="C374" s="149"/>
      <c r="D374" s="150"/>
      <c r="E374" s="150"/>
      <c r="F374" s="150"/>
      <c r="G374" s="180"/>
      <c r="H374" s="154"/>
    </row>
    <row r="375" spans="2:8" ht="14.25">
      <c r="B375" s="106" t="s">
        <v>876</v>
      </c>
      <c r="C375" s="106"/>
      <c r="D375" s="106"/>
      <c r="E375" s="106"/>
      <c r="F375" s="6"/>
    </row>
    <row r="376" spans="2:8" ht="37.5" customHeight="1">
      <c r="B376" s="208" t="s">
        <v>877</v>
      </c>
      <c r="C376" s="208"/>
      <c r="D376" s="208"/>
      <c r="E376" s="208"/>
      <c r="F376" s="208"/>
      <c r="G376" s="208"/>
    </row>
    <row r="377" spans="2:8" ht="9" customHeight="1">
      <c r="B377" s="205"/>
      <c r="C377" s="205"/>
      <c r="D377" s="205"/>
      <c r="E377" s="205"/>
      <c r="F377" s="205"/>
    </row>
    <row r="378" spans="2:8" ht="0.75" customHeight="1">
      <c r="B378" s="28"/>
      <c r="C378" s="28"/>
      <c r="D378" s="28"/>
      <c r="E378" s="28"/>
    </row>
    <row r="379" spans="2:8" ht="15">
      <c r="B379" s="108" t="s">
        <v>771</v>
      </c>
      <c r="C379" s="91"/>
      <c r="D379" s="91"/>
      <c r="E379" s="91"/>
      <c r="F379" s="91"/>
    </row>
    <row r="380" spans="2:8" ht="12.75">
      <c r="B380" s="28"/>
      <c r="C380" s="28"/>
      <c r="D380" s="28"/>
      <c r="E380" s="28"/>
    </row>
    <row r="381" spans="2:8" ht="12.75">
      <c r="B381" s="93" t="s">
        <v>34</v>
      </c>
      <c r="C381" s="93" t="s">
        <v>668</v>
      </c>
      <c r="D381" s="93">
        <v>2021</v>
      </c>
      <c r="E381" s="93">
        <v>2022</v>
      </c>
      <c r="F381" s="93">
        <v>2023</v>
      </c>
      <c r="G381" s="93" t="s">
        <v>878</v>
      </c>
    </row>
    <row r="382" spans="2:8" ht="51">
      <c r="B382" s="94" t="s">
        <v>398</v>
      </c>
      <c r="C382" s="116" t="s">
        <v>670</v>
      </c>
      <c r="D382" s="105">
        <v>3</v>
      </c>
      <c r="E382" s="105">
        <v>2</v>
      </c>
      <c r="F382" s="105">
        <v>0</v>
      </c>
      <c r="G382" s="105">
        <v>2</v>
      </c>
    </row>
    <row r="383" spans="2:8" ht="76.5">
      <c r="B383" s="94" t="s">
        <v>399</v>
      </c>
      <c r="C383" s="116" t="s">
        <v>670</v>
      </c>
      <c r="D383" s="105">
        <v>0</v>
      </c>
      <c r="E383" s="105">
        <v>2</v>
      </c>
      <c r="F383" s="105">
        <v>0</v>
      </c>
      <c r="G383" s="105">
        <v>0</v>
      </c>
    </row>
    <row r="384" spans="2:8" ht="51">
      <c r="B384" s="94" t="s">
        <v>400</v>
      </c>
      <c r="C384" s="116" t="s">
        <v>684</v>
      </c>
      <c r="D384" s="105">
        <v>254</v>
      </c>
      <c r="E384" s="105">
        <v>170</v>
      </c>
      <c r="F384" s="105">
        <v>0</v>
      </c>
      <c r="G384" s="105">
        <v>177</v>
      </c>
      <c r="H384" s="154"/>
    </row>
    <row r="385" spans="2:6" ht="14.25">
      <c r="B385" s="106"/>
      <c r="C385" s="106"/>
      <c r="D385" s="106"/>
      <c r="E385" s="106"/>
      <c r="F385" s="6"/>
    </row>
    <row r="386" spans="2:6" ht="30.95" customHeight="1">
      <c r="B386" s="205" t="s">
        <v>879</v>
      </c>
      <c r="C386" s="205"/>
      <c r="D386" s="205"/>
      <c r="E386" s="205"/>
      <c r="F386" s="205"/>
    </row>
    <row r="387" spans="2:6" ht="17.45" customHeight="1">
      <c r="B387" s="145"/>
      <c r="C387" s="145"/>
      <c r="D387" s="145"/>
      <c r="E387" s="145"/>
      <c r="F387" s="145"/>
    </row>
    <row r="388" spans="2:6" ht="15">
      <c r="B388" s="108" t="s">
        <v>772</v>
      </c>
      <c r="C388" s="91"/>
      <c r="D388" s="91"/>
      <c r="E388" s="91"/>
      <c r="F388" s="91"/>
    </row>
    <row r="389" spans="2:6" ht="15.75" customHeight="1">
      <c r="B389" s="28"/>
      <c r="C389" s="28"/>
      <c r="D389" s="28"/>
      <c r="E389" s="28"/>
    </row>
    <row r="390" spans="2:6" ht="12.75">
      <c r="B390" s="93" t="s">
        <v>34</v>
      </c>
      <c r="C390" s="93">
        <v>2021</v>
      </c>
      <c r="D390" s="93">
        <v>2022</v>
      </c>
      <c r="E390" s="93">
        <v>2023</v>
      </c>
      <c r="F390" s="93">
        <v>2024</v>
      </c>
    </row>
    <row r="391" spans="2:6" ht="12.75">
      <c r="B391" s="94" t="s">
        <v>391</v>
      </c>
      <c r="C391" s="95">
        <v>53398</v>
      </c>
      <c r="D391" s="95">
        <v>57624</v>
      </c>
      <c r="E391" s="95" t="s">
        <v>880</v>
      </c>
      <c r="F391" s="95" t="s">
        <v>881</v>
      </c>
    </row>
    <row r="392" spans="2:6" ht="12.75">
      <c r="B392" s="94" t="s">
        <v>397</v>
      </c>
      <c r="C392" s="95">
        <v>17478</v>
      </c>
      <c r="D392" s="95">
        <v>26571</v>
      </c>
      <c r="E392" s="95">
        <v>15199</v>
      </c>
      <c r="F392" s="95">
        <v>11430</v>
      </c>
    </row>
    <row r="393" spans="2:6" ht="12.75">
      <c r="B393" s="149"/>
      <c r="C393" s="150"/>
      <c r="D393" s="150"/>
      <c r="E393" s="150"/>
      <c r="F393" s="150"/>
    </row>
    <row r="394" spans="2:6" ht="12.75">
      <c r="B394" s="106" t="s">
        <v>882</v>
      </c>
      <c r="C394" s="106"/>
      <c r="D394" s="106"/>
      <c r="E394" s="106"/>
    </row>
    <row r="395" spans="2:6" ht="12.75">
      <c r="B395" s="106" t="s">
        <v>883</v>
      </c>
      <c r="C395" s="106"/>
      <c r="D395" s="106"/>
      <c r="E395" s="106"/>
      <c r="F395" s="28"/>
    </row>
    <row r="396" spans="2:6" ht="12.75">
      <c r="B396" s="106"/>
      <c r="C396" s="106"/>
      <c r="D396" s="106"/>
      <c r="E396" s="106"/>
      <c r="F396" s="28"/>
    </row>
    <row r="397" spans="2:6" ht="12.75">
      <c r="B397" s="106"/>
      <c r="C397" s="106"/>
      <c r="D397" s="106"/>
      <c r="E397" s="106"/>
      <c r="F397" s="28"/>
    </row>
    <row r="398" spans="2:6" ht="15">
      <c r="B398" s="108" t="s">
        <v>773</v>
      </c>
      <c r="C398" s="91"/>
      <c r="D398" s="91"/>
      <c r="E398" s="91"/>
      <c r="F398" s="91"/>
    </row>
    <row r="399" spans="2:6" ht="12.75">
      <c r="B399" s="28"/>
      <c r="C399" s="28"/>
      <c r="D399" s="28"/>
      <c r="E399" s="28"/>
    </row>
    <row r="400" spans="2:6" ht="12.75">
      <c r="B400" s="93" t="s">
        <v>34</v>
      </c>
      <c r="C400" s="93">
        <v>2021</v>
      </c>
      <c r="D400" s="93">
        <v>2022</v>
      </c>
      <c r="E400" s="93" t="s">
        <v>884</v>
      </c>
      <c r="F400" s="93" t="s">
        <v>823</v>
      </c>
    </row>
    <row r="401" spans="2:8" ht="32.25" customHeight="1">
      <c r="B401" s="94" t="s">
        <v>401</v>
      </c>
      <c r="C401" s="111">
        <v>178.3</v>
      </c>
      <c r="D401" s="111">
        <v>167.4</v>
      </c>
      <c r="E401" s="111">
        <v>165.3</v>
      </c>
      <c r="F401" s="195">
        <v>350.2</v>
      </c>
      <c r="G401" s="154"/>
    </row>
    <row r="402" spans="2:8" ht="30" customHeight="1">
      <c r="B402" s="94" t="s">
        <v>402</v>
      </c>
      <c r="C402" s="111">
        <v>888.9</v>
      </c>
      <c r="D402" s="111">
        <v>943</v>
      </c>
      <c r="E402" s="117">
        <v>1042.9000000000001</v>
      </c>
      <c r="F402" s="196">
        <v>1358.3</v>
      </c>
      <c r="G402" s="154"/>
    </row>
    <row r="403" spans="2:8" ht="12.75">
      <c r="B403" s="106"/>
      <c r="C403" s="106"/>
      <c r="D403" s="106"/>
      <c r="E403" s="106"/>
    </row>
    <row r="404" spans="2:8" ht="23.25" customHeight="1">
      <c r="B404" s="205" t="s">
        <v>885</v>
      </c>
      <c r="C404" s="205"/>
      <c r="D404" s="205"/>
      <c r="E404" s="205"/>
      <c r="F404" s="205"/>
    </row>
    <row r="405" spans="2:8" ht="23.25" customHeight="1">
      <c r="B405" s="208" t="s">
        <v>886</v>
      </c>
      <c r="C405" s="208"/>
      <c r="D405" s="208"/>
      <c r="E405" s="208"/>
      <c r="F405" s="208"/>
    </row>
    <row r="406" spans="2:8" ht="15.75" customHeight="1">
      <c r="B406" s="28"/>
      <c r="C406" s="28"/>
      <c r="D406" s="28"/>
      <c r="E406" s="28"/>
    </row>
    <row r="407" spans="2:8" ht="15">
      <c r="B407" s="108" t="s">
        <v>774</v>
      </c>
      <c r="C407" s="91"/>
      <c r="D407" s="91"/>
      <c r="E407" s="91"/>
      <c r="F407" s="48"/>
    </row>
    <row r="408" spans="2:8" ht="12.75">
      <c r="B408" s="28"/>
      <c r="C408" s="28"/>
      <c r="D408" s="28"/>
      <c r="E408" s="28"/>
    </row>
    <row r="409" spans="2:8" ht="12.75">
      <c r="B409" s="93" t="s">
        <v>34</v>
      </c>
      <c r="C409" s="93" t="s">
        <v>668</v>
      </c>
      <c r="D409" s="93">
        <v>2021</v>
      </c>
      <c r="E409" s="93">
        <v>2022</v>
      </c>
      <c r="F409" s="93" t="s">
        <v>887</v>
      </c>
      <c r="G409" s="93" t="s">
        <v>888</v>
      </c>
    </row>
    <row r="410" spans="2:8" ht="51">
      <c r="B410" s="94" t="s">
        <v>403</v>
      </c>
      <c r="C410" s="116" t="s">
        <v>670</v>
      </c>
      <c r="D410" s="105">
        <v>1</v>
      </c>
      <c r="E410" s="105">
        <v>0</v>
      </c>
      <c r="F410" s="105">
        <v>0</v>
      </c>
      <c r="G410" s="105">
        <v>0</v>
      </c>
    </row>
    <row r="411" spans="2:8" ht="51">
      <c r="B411" s="94" t="s">
        <v>404</v>
      </c>
      <c r="C411" s="116" t="s">
        <v>360</v>
      </c>
      <c r="D411" s="105">
        <v>0</v>
      </c>
      <c r="E411" s="105">
        <v>0</v>
      </c>
      <c r="F411" s="105">
        <v>0</v>
      </c>
      <c r="G411" s="105">
        <v>0</v>
      </c>
    </row>
    <row r="412" spans="2:8" ht="38.25">
      <c r="B412" s="94" t="s">
        <v>716</v>
      </c>
      <c r="C412" s="146" t="s">
        <v>670</v>
      </c>
      <c r="D412" s="118">
        <v>1</v>
      </c>
      <c r="E412" s="118">
        <v>1</v>
      </c>
      <c r="F412" s="118">
        <v>0</v>
      </c>
      <c r="G412" s="118">
        <v>0</v>
      </c>
    </row>
    <row r="413" spans="2:8" ht="45" customHeight="1">
      <c r="B413" s="94" t="s">
        <v>838</v>
      </c>
      <c r="C413" s="116" t="s">
        <v>670</v>
      </c>
      <c r="D413" s="105">
        <v>24</v>
      </c>
      <c r="E413" s="105" t="s">
        <v>889</v>
      </c>
      <c r="F413" s="155">
        <v>10</v>
      </c>
      <c r="G413" s="155">
        <v>16</v>
      </c>
    </row>
    <row r="414" spans="2:8" ht="25.5">
      <c r="B414" s="94" t="s">
        <v>890</v>
      </c>
      <c r="C414" s="116" t="s">
        <v>670</v>
      </c>
      <c r="D414" s="105">
        <v>24</v>
      </c>
      <c r="E414" s="105">
        <v>16</v>
      </c>
      <c r="F414" s="105">
        <f>F432+F451+F463+0</f>
        <v>10</v>
      </c>
      <c r="G414" s="105" t="s">
        <v>891</v>
      </c>
      <c r="H414" s="156"/>
    </row>
    <row r="415" spans="2:8" ht="30.95" customHeight="1">
      <c r="B415" s="94" t="s">
        <v>407</v>
      </c>
      <c r="C415" s="116" t="s">
        <v>408</v>
      </c>
      <c r="D415" s="95">
        <v>85887997.170000002</v>
      </c>
      <c r="E415" s="95">
        <v>68453765.519999996</v>
      </c>
      <c r="F415" s="95">
        <f>F437+F450+F461+F472</f>
        <v>83264621.390000001</v>
      </c>
      <c r="G415" s="95">
        <v>79997873</v>
      </c>
      <c r="H415" s="157"/>
    </row>
    <row r="416" spans="2:8" ht="38.25">
      <c r="B416" s="94" t="s">
        <v>892</v>
      </c>
      <c r="C416" s="116" t="s">
        <v>360</v>
      </c>
      <c r="D416" s="113">
        <f>D414/D415*1000000</f>
        <v>0.27943369028033416</v>
      </c>
      <c r="E416" s="113">
        <f t="shared" ref="E416:F416" si="57">E414/E415*1000000</f>
        <v>0.2337344027528378</v>
      </c>
      <c r="F416" s="113">
        <f t="shared" si="57"/>
        <v>0.12009902685032794</v>
      </c>
      <c r="G416" s="113" t="s">
        <v>822</v>
      </c>
    </row>
    <row r="417" spans="2:7" ht="14.25">
      <c r="B417" s="106"/>
      <c r="C417" s="106"/>
      <c r="D417" s="106"/>
      <c r="E417" s="106"/>
      <c r="F417" s="6"/>
    </row>
    <row r="418" spans="2:7" ht="14.25">
      <c r="B418" s="106" t="s">
        <v>893</v>
      </c>
      <c r="C418" s="106"/>
      <c r="D418" s="106"/>
      <c r="E418" s="106"/>
      <c r="F418" s="6"/>
    </row>
    <row r="419" spans="2:7" ht="14.25">
      <c r="B419" s="106" t="s">
        <v>894</v>
      </c>
      <c r="C419" s="106"/>
      <c r="D419" s="106"/>
      <c r="E419" s="106"/>
      <c r="F419" s="6"/>
    </row>
    <row r="420" spans="2:7" ht="14.25">
      <c r="B420" s="106" t="s">
        <v>895</v>
      </c>
      <c r="C420" s="106"/>
      <c r="D420" s="106"/>
      <c r="E420" s="106"/>
      <c r="F420" s="6"/>
    </row>
    <row r="421" spans="2:7" ht="51" customHeight="1">
      <c r="B421" s="208" t="s">
        <v>896</v>
      </c>
      <c r="C421" s="208"/>
      <c r="D421" s="208"/>
      <c r="E421" s="208"/>
      <c r="F421" s="208"/>
      <c r="G421" s="208"/>
    </row>
    <row r="422" spans="2:7" ht="14.25">
      <c r="B422" s="106" t="s">
        <v>897</v>
      </c>
      <c r="C422" s="106"/>
      <c r="D422" s="106"/>
      <c r="E422" s="106"/>
      <c r="F422" s="6"/>
    </row>
    <row r="423" spans="2:7" ht="14.25">
      <c r="B423" s="106" t="s">
        <v>898</v>
      </c>
      <c r="C423" s="106"/>
      <c r="D423" s="106"/>
      <c r="E423" s="106"/>
      <c r="F423" s="6"/>
    </row>
    <row r="424" spans="2:7" ht="12.75">
      <c r="B424" s="28"/>
      <c r="C424" s="28" t="s">
        <v>786</v>
      </c>
      <c r="D424" s="28"/>
      <c r="E424" s="28"/>
    </row>
    <row r="425" spans="2:7" ht="15">
      <c r="B425" s="108" t="s">
        <v>775</v>
      </c>
      <c r="C425" s="91"/>
      <c r="D425" s="91"/>
      <c r="E425" s="91"/>
      <c r="F425" s="91"/>
    </row>
    <row r="426" spans="2:7" ht="12.75">
      <c r="B426" s="28"/>
      <c r="C426" s="28"/>
      <c r="D426" s="28"/>
      <c r="E426" s="28"/>
    </row>
    <row r="427" spans="2:7" ht="12.75">
      <c r="B427" s="93" t="s">
        <v>34</v>
      </c>
      <c r="C427" s="93" t="s">
        <v>668</v>
      </c>
      <c r="D427" s="93">
        <v>2021</v>
      </c>
      <c r="E427" s="93">
        <v>2022</v>
      </c>
      <c r="F427" s="93">
        <v>2023</v>
      </c>
      <c r="G427" s="93">
        <v>2024</v>
      </c>
    </row>
    <row r="428" spans="2:7" ht="51">
      <c r="B428" s="94" t="s">
        <v>403</v>
      </c>
      <c r="C428" s="116" t="s">
        <v>670</v>
      </c>
      <c r="D428" s="105">
        <v>0</v>
      </c>
      <c r="E428" s="105">
        <v>0</v>
      </c>
      <c r="F428" s="105">
        <v>0</v>
      </c>
      <c r="G428" s="105">
        <v>0</v>
      </c>
    </row>
    <row r="429" spans="2:7" ht="51">
      <c r="B429" s="94" t="s">
        <v>404</v>
      </c>
      <c r="C429" s="116" t="s">
        <v>670</v>
      </c>
      <c r="D429" s="105">
        <v>0</v>
      </c>
      <c r="E429" s="105">
        <v>0</v>
      </c>
      <c r="F429" s="105">
        <v>0</v>
      </c>
      <c r="G429" s="105">
        <v>0</v>
      </c>
    </row>
    <row r="430" spans="2:7" ht="38.25">
      <c r="B430" s="94" t="s">
        <v>716</v>
      </c>
      <c r="C430" s="146" t="s">
        <v>670</v>
      </c>
      <c r="D430" s="118">
        <v>0</v>
      </c>
      <c r="E430" s="118">
        <v>0</v>
      </c>
      <c r="F430" s="118">
        <v>0</v>
      </c>
      <c r="G430" s="118">
        <v>0</v>
      </c>
    </row>
    <row r="431" spans="2:7" ht="25.5">
      <c r="B431" s="94" t="s">
        <v>405</v>
      </c>
      <c r="C431" s="116" t="s">
        <v>670</v>
      </c>
      <c r="D431" s="105">
        <v>8</v>
      </c>
      <c r="E431" s="105">
        <v>6</v>
      </c>
      <c r="F431" s="105">
        <v>4</v>
      </c>
      <c r="G431" s="105">
        <v>9</v>
      </c>
    </row>
    <row r="432" spans="2:7" ht="25.5">
      <c r="B432" s="94" t="s">
        <v>406</v>
      </c>
      <c r="C432" s="116" t="s">
        <v>670</v>
      </c>
      <c r="D432" s="105">
        <v>8</v>
      </c>
      <c r="E432" s="105">
        <v>6</v>
      </c>
      <c r="F432" s="105">
        <v>4</v>
      </c>
      <c r="G432" s="105">
        <v>9</v>
      </c>
    </row>
    <row r="433" spans="2:8" ht="38.25">
      <c r="B433" s="94" t="s">
        <v>899</v>
      </c>
      <c r="C433" s="131"/>
      <c r="D433" s="133">
        <f>D432/D437*1000000</f>
        <v>0.17498018910935381</v>
      </c>
      <c r="E433" s="113">
        <f>E432/E437*1000000</f>
        <v>0.15073930673333696</v>
      </c>
      <c r="F433" s="113">
        <f>F432/F437*1000000</f>
        <v>8.360782468458175E-2</v>
      </c>
      <c r="G433" s="158">
        <f>G432/G437*1000000</f>
        <v>0.20766773420957427</v>
      </c>
    </row>
    <row r="434" spans="2:8" ht="38.25">
      <c r="B434" s="94" t="s">
        <v>409</v>
      </c>
      <c r="C434" s="116" t="s">
        <v>360</v>
      </c>
      <c r="D434" s="105">
        <v>0</v>
      </c>
      <c r="E434" s="105">
        <v>0</v>
      </c>
      <c r="F434" s="105">
        <v>0</v>
      </c>
      <c r="G434" s="105">
        <v>0</v>
      </c>
    </row>
    <row r="435" spans="2:8" ht="25.5">
      <c r="B435" s="94" t="s">
        <v>900</v>
      </c>
      <c r="C435" s="116" t="s">
        <v>360</v>
      </c>
      <c r="D435" s="113">
        <v>0.25</v>
      </c>
      <c r="E435" s="113">
        <v>0.2</v>
      </c>
      <c r="F435" s="113">
        <v>0.15</v>
      </c>
      <c r="G435" s="113">
        <v>0.33</v>
      </c>
    </row>
    <row r="436" spans="2:8" ht="25.5">
      <c r="B436" s="94" t="s">
        <v>901</v>
      </c>
      <c r="C436" s="116" t="s">
        <v>360</v>
      </c>
      <c r="D436" s="113">
        <v>30.4</v>
      </c>
      <c r="E436" s="113">
        <v>29</v>
      </c>
      <c r="F436" s="113">
        <v>39.799999999999997</v>
      </c>
      <c r="G436" s="113">
        <v>28.6</v>
      </c>
    </row>
    <row r="437" spans="2:8" ht="30.95" customHeight="1">
      <c r="B437" s="94" t="s">
        <v>407</v>
      </c>
      <c r="C437" s="116" t="s">
        <v>408</v>
      </c>
      <c r="D437" s="114">
        <v>45719461.390000001</v>
      </c>
      <c r="E437" s="114">
        <v>39803818.460000001</v>
      </c>
      <c r="F437" s="114">
        <v>47842412.060000002</v>
      </c>
      <c r="G437" s="117">
        <v>43338461</v>
      </c>
      <c r="H437" s="159"/>
    </row>
    <row r="438" spans="2:8" ht="14.25">
      <c r="B438" s="106"/>
      <c r="C438" s="106"/>
      <c r="D438" s="106"/>
      <c r="E438" s="106"/>
      <c r="F438" s="6"/>
    </row>
    <row r="439" spans="2:8" ht="14.25">
      <c r="B439" s="106" t="s">
        <v>902</v>
      </c>
      <c r="C439" s="106"/>
      <c r="D439" s="106"/>
      <c r="E439" s="106"/>
      <c r="F439" s="6"/>
    </row>
    <row r="440" spans="2:8" ht="14.25">
      <c r="B440" s="106" t="s">
        <v>903</v>
      </c>
      <c r="C440" s="106"/>
      <c r="D440" s="106"/>
      <c r="E440" s="106"/>
      <c r="F440" s="6"/>
    </row>
    <row r="441" spans="2:8" ht="14.25">
      <c r="B441" s="106" t="s">
        <v>904</v>
      </c>
      <c r="C441" s="106"/>
      <c r="D441" s="106"/>
      <c r="E441" s="106"/>
      <c r="F441" s="6"/>
    </row>
    <row r="442" spans="2:8" ht="12.75">
      <c r="B442" s="28"/>
      <c r="C442" s="28"/>
      <c r="D442" s="28"/>
      <c r="E442" s="28"/>
    </row>
    <row r="443" spans="2:8" ht="15">
      <c r="B443" s="108" t="s">
        <v>776</v>
      </c>
      <c r="C443" s="91"/>
      <c r="D443" s="91"/>
      <c r="E443" s="91"/>
      <c r="F443" s="48"/>
    </row>
    <row r="444" spans="2:8" ht="12.75">
      <c r="B444" s="28"/>
      <c r="C444" s="28"/>
      <c r="D444" s="28"/>
      <c r="E444" s="28"/>
    </row>
    <row r="445" spans="2:8" ht="12.75">
      <c r="B445" s="93" t="s">
        <v>34</v>
      </c>
      <c r="C445" s="93" t="s">
        <v>668</v>
      </c>
      <c r="D445" s="93">
        <v>2021</v>
      </c>
      <c r="E445" s="93">
        <v>2022</v>
      </c>
      <c r="F445" s="93">
        <v>2023</v>
      </c>
      <c r="G445" s="93">
        <v>2024</v>
      </c>
    </row>
    <row r="446" spans="2:8" ht="25.5">
      <c r="B446" s="94" t="s">
        <v>410</v>
      </c>
      <c r="C446" s="116" t="s">
        <v>360</v>
      </c>
      <c r="D446" s="113">
        <v>0.36</v>
      </c>
      <c r="E446" s="113">
        <v>0.19</v>
      </c>
      <c r="F446" s="113">
        <v>0.41</v>
      </c>
      <c r="G446" s="113">
        <v>0.68</v>
      </c>
      <c r="H446" s="152"/>
    </row>
    <row r="447" spans="2:8" ht="38.25">
      <c r="B447" s="94" t="s">
        <v>409</v>
      </c>
      <c r="C447" s="116" t="s">
        <v>360</v>
      </c>
      <c r="D447" s="104" t="s">
        <v>412</v>
      </c>
      <c r="E447" s="113">
        <v>0.02</v>
      </c>
      <c r="F447" s="113">
        <v>0</v>
      </c>
      <c r="G447" s="111">
        <v>0</v>
      </c>
      <c r="H447" s="152"/>
    </row>
    <row r="448" spans="2:8" ht="38.25">
      <c r="B448" s="94" t="s">
        <v>819</v>
      </c>
      <c r="C448" s="116" t="s">
        <v>360</v>
      </c>
      <c r="D448" s="104" t="s">
        <v>412</v>
      </c>
      <c r="E448" s="113">
        <v>0.02</v>
      </c>
      <c r="F448" s="113">
        <f>F451/F450*1000000</f>
        <v>0.23651658841613887</v>
      </c>
      <c r="G448" s="113">
        <v>0.39</v>
      </c>
    </row>
    <row r="449" spans="2:8" ht="38.25">
      <c r="B449" s="94" t="s">
        <v>414</v>
      </c>
      <c r="C449" s="116" t="s">
        <v>360</v>
      </c>
      <c r="D449" s="104" t="s">
        <v>412</v>
      </c>
      <c r="E449" s="113">
        <v>0.08</v>
      </c>
      <c r="F449" s="104" t="s">
        <v>366</v>
      </c>
      <c r="G449" s="113" t="s">
        <v>366</v>
      </c>
    </row>
    <row r="450" spans="2:8" ht="30.95" customHeight="1">
      <c r="B450" s="94" t="s">
        <v>407</v>
      </c>
      <c r="C450" s="116" t="s">
        <v>408</v>
      </c>
      <c r="D450" s="117">
        <v>9948274</v>
      </c>
      <c r="E450" s="117">
        <v>9836785</v>
      </c>
      <c r="F450" s="117">
        <v>8456066.5</v>
      </c>
      <c r="G450" s="117">
        <v>7710972</v>
      </c>
    </row>
    <row r="451" spans="2:8" ht="25.5">
      <c r="B451" s="94" t="s">
        <v>406</v>
      </c>
      <c r="C451" s="116" t="s">
        <v>360</v>
      </c>
      <c r="D451" s="105">
        <v>2</v>
      </c>
      <c r="E451" s="105">
        <v>1</v>
      </c>
      <c r="F451" s="105">
        <v>2</v>
      </c>
      <c r="G451" s="105">
        <v>3</v>
      </c>
    </row>
    <row r="452" spans="2:8" ht="12.75">
      <c r="B452" s="149"/>
      <c r="C452" s="160"/>
      <c r="D452" s="161"/>
      <c r="E452" s="161"/>
      <c r="F452" s="161"/>
    </row>
    <row r="453" spans="2:8" ht="14.25">
      <c r="B453" s="106" t="s">
        <v>905</v>
      </c>
      <c r="C453" s="106"/>
      <c r="D453" s="106"/>
      <c r="E453" s="106"/>
      <c r="F453" s="6"/>
    </row>
    <row r="454" spans="2:8" ht="12.75">
      <c r="B454" s="28"/>
      <c r="C454" s="28"/>
      <c r="D454" s="28"/>
      <c r="E454" s="28"/>
    </row>
    <row r="455" spans="2:8" ht="15">
      <c r="B455" s="108" t="s">
        <v>777</v>
      </c>
      <c r="C455" s="91"/>
      <c r="D455" s="91"/>
      <c r="E455" s="91"/>
      <c r="F455" s="48"/>
      <c r="G455" s="48"/>
    </row>
    <row r="456" spans="2:8" ht="12.75">
      <c r="B456" s="28"/>
      <c r="C456" s="28"/>
      <c r="D456" s="28"/>
      <c r="E456" s="28"/>
    </row>
    <row r="457" spans="2:8" ht="12.75">
      <c r="B457" s="93" t="s">
        <v>34</v>
      </c>
      <c r="C457" s="93" t="s">
        <v>668</v>
      </c>
      <c r="D457" s="93">
        <v>2021</v>
      </c>
      <c r="E457" s="93">
        <v>2022</v>
      </c>
      <c r="F457" s="93">
        <v>2023</v>
      </c>
      <c r="G457" s="93">
        <v>2024</v>
      </c>
    </row>
    <row r="458" spans="2:8" ht="25.5">
      <c r="B458" s="94" t="s">
        <v>410</v>
      </c>
      <c r="C458" s="116" t="s">
        <v>360</v>
      </c>
      <c r="D458" s="111">
        <v>0.8</v>
      </c>
      <c r="E458" s="113">
        <v>0.62</v>
      </c>
      <c r="F458" s="111">
        <v>0.4</v>
      </c>
      <c r="G458" s="113">
        <v>0.36</v>
      </c>
      <c r="H458" s="159"/>
    </row>
    <row r="459" spans="2:8" ht="25.5">
      <c r="B459" s="94" t="s">
        <v>411</v>
      </c>
      <c r="C459" s="116" t="s">
        <v>360</v>
      </c>
      <c r="D459" s="105">
        <v>23</v>
      </c>
      <c r="E459" s="111">
        <v>15.4</v>
      </c>
      <c r="F459" s="113">
        <v>16.75</v>
      </c>
      <c r="G459" s="111">
        <v>32.75</v>
      </c>
      <c r="H459" s="159"/>
    </row>
    <row r="460" spans="2:8" ht="38.25">
      <c r="B460" s="94" t="s">
        <v>820</v>
      </c>
      <c r="C460" s="116" t="s">
        <v>360</v>
      </c>
      <c r="D460" s="113">
        <f>D463/D461*1000000</f>
        <v>0.44090534213747284</v>
      </c>
      <c r="E460" s="113">
        <f t="shared" ref="E460:F460" si="58">E463/E461*1000000</f>
        <v>0.38944670389630465</v>
      </c>
      <c r="F460" s="113">
        <f t="shared" si="58"/>
        <v>0.28317776137077288</v>
      </c>
      <c r="G460" s="113">
        <f>G463/G461*1000000</f>
        <v>0.30325809121017794</v>
      </c>
      <c r="H460" s="159"/>
    </row>
    <row r="461" spans="2:8" ht="12.95" customHeight="1">
      <c r="B461" s="210" t="s">
        <v>407</v>
      </c>
      <c r="C461" s="212" t="s">
        <v>408</v>
      </c>
      <c r="D461" s="214">
        <v>22680605.210000001</v>
      </c>
      <c r="E461" s="214">
        <v>15406472.67</v>
      </c>
      <c r="F461" s="214">
        <v>14125403</v>
      </c>
      <c r="G461" s="216">
        <v>13190085</v>
      </c>
      <c r="H461" s="159"/>
    </row>
    <row r="462" spans="2:8" ht="12.95" customHeight="1">
      <c r="B462" s="211"/>
      <c r="C462" s="213"/>
      <c r="D462" s="215"/>
      <c r="E462" s="215"/>
      <c r="F462" s="215"/>
      <c r="G462" s="217"/>
      <c r="H462" s="159"/>
    </row>
    <row r="463" spans="2:8" ht="32.25" customHeight="1">
      <c r="B463" s="94" t="s">
        <v>406</v>
      </c>
      <c r="C463" s="116" t="s">
        <v>360</v>
      </c>
      <c r="D463" s="105">
        <v>10</v>
      </c>
      <c r="E463" s="105">
        <v>6</v>
      </c>
      <c r="F463" s="105">
        <v>4</v>
      </c>
      <c r="G463" s="105">
        <v>4</v>
      </c>
      <c r="H463" s="159"/>
    </row>
    <row r="464" spans="2:8" ht="14.25">
      <c r="B464" s="106"/>
      <c r="C464" s="106"/>
      <c r="D464" s="106"/>
      <c r="E464" s="106"/>
      <c r="F464" s="6"/>
    </row>
    <row r="465" spans="2:8" ht="14.25">
      <c r="B465" s="106" t="s">
        <v>906</v>
      </c>
      <c r="C465" s="106"/>
      <c r="D465" s="106"/>
      <c r="E465" s="106"/>
      <c r="F465" s="6"/>
    </row>
    <row r="466" spans="2:8" ht="12.75">
      <c r="B466" s="28"/>
      <c r="C466" s="28"/>
      <c r="D466" s="28"/>
      <c r="E466" s="28"/>
    </row>
    <row r="467" spans="2:8" ht="15">
      <c r="B467" s="108" t="s">
        <v>778</v>
      </c>
      <c r="C467" s="91"/>
      <c r="D467" s="91"/>
      <c r="E467" s="91"/>
      <c r="F467" s="48"/>
      <c r="G467" s="48"/>
    </row>
    <row r="468" spans="2:8" ht="12.75">
      <c r="B468" s="28"/>
      <c r="C468" s="28"/>
      <c r="D468" s="28"/>
      <c r="E468" s="28"/>
    </row>
    <row r="469" spans="2:8" ht="12.75">
      <c r="B469" s="93" t="s">
        <v>34</v>
      </c>
      <c r="C469" s="93" t="s">
        <v>668</v>
      </c>
      <c r="D469" s="93">
        <v>2021</v>
      </c>
      <c r="E469" s="93">
        <v>2022</v>
      </c>
      <c r="F469" s="93">
        <v>2023</v>
      </c>
      <c r="G469" s="93">
        <v>2024</v>
      </c>
    </row>
    <row r="470" spans="2:8" ht="25.5">
      <c r="B470" s="94" t="s">
        <v>410</v>
      </c>
      <c r="C470" s="116" t="s">
        <v>360</v>
      </c>
      <c r="D470" s="95">
        <v>0</v>
      </c>
      <c r="E470" s="95">
        <v>0</v>
      </c>
      <c r="F470" s="95">
        <v>0</v>
      </c>
      <c r="G470" s="95">
        <v>0</v>
      </c>
    </row>
    <row r="471" spans="2:8" ht="25.5">
      <c r="B471" s="94" t="s">
        <v>411</v>
      </c>
      <c r="C471" s="116" t="s">
        <v>360</v>
      </c>
      <c r="D471" s="95">
        <v>0</v>
      </c>
      <c r="E471" s="95">
        <v>0</v>
      </c>
      <c r="F471" s="95">
        <v>0</v>
      </c>
      <c r="G471" s="95">
        <v>0</v>
      </c>
    </row>
    <row r="472" spans="2:8" ht="30.95" customHeight="1">
      <c r="B472" s="94" t="s">
        <v>407</v>
      </c>
      <c r="C472" s="116" t="s">
        <v>408</v>
      </c>
      <c r="D472" s="114">
        <v>7924510.9100000001</v>
      </c>
      <c r="E472" s="114">
        <v>10875218.93</v>
      </c>
      <c r="F472" s="114">
        <v>12840739.83</v>
      </c>
      <c r="G472" s="95">
        <v>15224254</v>
      </c>
    </row>
    <row r="473" spans="2:8" ht="52.5" customHeight="1">
      <c r="B473" s="94" t="s">
        <v>907</v>
      </c>
      <c r="C473" s="116" t="s">
        <v>360</v>
      </c>
      <c r="D473" s="95">
        <v>0</v>
      </c>
      <c r="E473" s="95">
        <v>0</v>
      </c>
      <c r="F473" s="95">
        <v>0</v>
      </c>
      <c r="G473" s="95">
        <v>0</v>
      </c>
    </row>
    <row r="474" spans="2:8" ht="13.5" customHeight="1">
      <c r="B474" s="1"/>
      <c r="C474" s="160"/>
      <c r="D474" s="150"/>
      <c r="E474" s="150"/>
      <c r="F474" s="150"/>
      <c r="G474" s="150"/>
    </row>
    <row r="475" spans="2:8" ht="18.75" customHeight="1">
      <c r="B475" s="1" t="s">
        <v>908</v>
      </c>
      <c r="C475" s="160"/>
      <c r="D475" s="150"/>
      <c r="E475" s="150"/>
      <c r="F475" s="150"/>
      <c r="G475" s="150"/>
    </row>
    <row r="476" spans="2:8" ht="18.75" customHeight="1">
      <c r="B476" s="1"/>
      <c r="C476" s="160"/>
      <c r="D476" s="150"/>
      <c r="E476" s="150"/>
      <c r="F476" s="150"/>
      <c r="G476" s="150"/>
    </row>
    <row r="477" spans="2:8" ht="18" customHeight="1">
      <c r="B477" s="108" t="s">
        <v>909</v>
      </c>
      <c r="C477" s="91"/>
      <c r="D477" s="91"/>
      <c r="E477" s="91"/>
      <c r="F477" s="48"/>
      <c r="G477" s="48"/>
    </row>
    <row r="478" spans="2:8" ht="10.5" customHeight="1">
      <c r="B478" s="28"/>
      <c r="C478" s="28"/>
      <c r="D478" s="28"/>
      <c r="E478" s="28"/>
    </row>
    <row r="479" spans="2:8" ht="20.25" customHeight="1">
      <c r="B479" s="93" t="s">
        <v>34</v>
      </c>
      <c r="C479" s="93" t="s">
        <v>668</v>
      </c>
      <c r="D479" s="93">
        <v>2021</v>
      </c>
      <c r="E479" s="93">
        <v>2022</v>
      </c>
      <c r="F479" s="93">
        <v>2023</v>
      </c>
      <c r="G479" s="93">
        <v>2024</v>
      </c>
    </row>
    <row r="480" spans="2:8" ht="31.5" customHeight="1">
      <c r="B480" s="94" t="s">
        <v>410</v>
      </c>
      <c r="C480" s="116" t="s">
        <v>360</v>
      </c>
      <c r="D480" s="116" t="s">
        <v>360</v>
      </c>
      <c r="E480" s="116" t="s">
        <v>360</v>
      </c>
      <c r="F480" s="116" t="s">
        <v>360</v>
      </c>
      <c r="G480" s="130">
        <v>0</v>
      </c>
      <c r="H480" s="202"/>
    </row>
    <row r="481" spans="2:8" ht="27.75" customHeight="1">
      <c r="B481" s="94" t="s">
        <v>411</v>
      </c>
      <c r="C481" s="116" t="s">
        <v>360</v>
      </c>
      <c r="D481" s="116" t="s">
        <v>360</v>
      </c>
      <c r="E481" s="116" t="s">
        <v>360</v>
      </c>
      <c r="F481" s="116" t="s">
        <v>360</v>
      </c>
      <c r="G481" s="130">
        <v>0</v>
      </c>
      <c r="H481" s="202"/>
    </row>
    <row r="482" spans="2:8" ht="28.5" customHeight="1">
      <c r="B482" s="94" t="s">
        <v>407</v>
      </c>
      <c r="C482" s="116" t="s">
        <v>408</v>
      </c>
      <c r="D482" s="116" t="s">
        <v>360</v>
      </c>
      <c r="E482" s="116" t="s">
        <v>360</v>
      </c>
      <c r="F482" s="116" t="s">
        <v>360</v>
      </c>
      <c r="G482" s="130">
        <v>534101.24</v>
      </c>
      <c r="H482" s="202"/>
    </row>
    <row r="483" spans="2:8" ht="43.5" customHeight="1">
      <c r="B483" s="94" t="s">
        <v>413</v>
      </c>
      <c r="C483" s="116" t="s">
        <v>360</v>
      </c>
      <c r="D483" s="116" t="s">
        <v>360</v>
      </c>
      <c r="E483" s="116" t="s">
        <v>360</v>
      </c>
      <c r="F483" s="116" t="s">
        <v>360</v>
      </c>
      <c r="G483" s="130">
        <v>0</v>
      </c>
      <c r="H483" s="202"/>
    </row>
    <row r="484" spans="2:8" ht="14.25" customHeight="1">
      <c r="B484" s="162"/>
      <c r="C484" s="160"/>
      <c r="D484" s="150"/>
      <c r="E484" s="150"/>
      <c r="F484" s="150"/>
      <c r="G484" s="150"/>
    </row>
    <row r="485" spans="2:8" ht="16.5" customHeight="1">
      <c r="B485" s="1" t="s">
        <v>910</v>
      </c>
      <c r="C485" s="160"/>
      <c r="D485" s="150"/>
      <c r="E485" s="150"/>
      <c r="F485" s="150"/>
      <c r="G485" s="150"/>
    </row>
    <row r="486" spans="2:8" ht="16.5" customHeight="1">
      <c r="B486" s="1"/>
      <c r="C486" s="160"/>
      <c r="D486" s="150"/>
      <c r="E486" s="150"/>
      <c r="F486" s="150"/>
      <c r="G486" s="150"/>
    </row>
    <row r="487" spans="2:8" ht="16.5" customHeight="1">
      <c r="B487" s="108" t="s">
        <v>911</v>
      </c>
      <c r="C487" s="91"/>
      <c r="D487" s="91"/>
      <c r="E487" s="91"/>
      <c r="F487" s="48"/>
      <c r="G487" s="48"/>
    </row>
    <row r="488" spans="2:8" ht="16.5" customHeight="1">
      <c r="B488" s="28"/>
      <c r="C488" s="28"/>
      <c r="D488" s="28"/>
      <c r="E488" s="28"/>
    </row>
    <row r="489" spans="2:8" ht="16.5" customHeight="1">
      <c r="B489" s="93" t="s">
        <v>34</v>
      </c>
      <c r="C489" s="93" t="s">
        <v>668</v>
      </c>
      <c r="D489" s="93">
        <v>2021</v>
      </c>
      <c r="E489" s="93">
        <v>2022</v>
      </c>
      <c r="F489" s="93">
        <v>2023</v>
      </c>
      <c r="G489" s="93">
        <v>2024</v>
      </c>
    </row>
    <row r="490" spans="2:8" ht="33.75" customHeight="1">
      <c r="B490" s="94" t="s">
        <v>410</v>
      </c>
      <c r="C490" s="116" t="s">
        <v>360</v>
      </c>
      <c r="D490" s="116" t="s">
        <v>360</v>
      </c>
      <c r="E490" s="116" t="s">
        <v>360</v>
      </c>
      <c r="F490" s="116" t="s">
        <v>360</v>
      </c>
      <c r="G490" s="116">
        <v>0</v>
      </c>
      <c r="H490" s="159"/>
    </row>
    <row r="491" spans="2:8" ht="37.5" customHeight="1">
      <c r="B491" s="94" t="s">
        <v>411</v>
      </c>
      <c r="C491" s="116" t="s">
        <v>360</v>
      </c>
      <c r="D491" s="116" t="s">
        <v>360</v>
      </c>
      <c r="E491" s="116" t="s">
        <v>360</v>
      </c>
      <c r="F491" s="116" t="s">
        <v>360</v>
      </c>
      <c r="G491" s="116">
        <v>0</v>
      </c>
      <c r="H491" s="159"/>
    </row>
    <row r="492" spans="2:8" ht="45" customHeight="1">
      <c r="B492" s="94" t="s">
        <v>413</v>
      </c>
      <c r="C492" s="116" t="s">
        <v>360</v>
      </c>
      <c r="D492" s="116" t="s">
        <v>360</v>
      </c>
      <c r="E492" s="116" t="s">
        <v>360</v>
      </c>
      <c r="F492" s="116" t="s">
        <v>360</v>
      </c>
      <c r="G492" s="116">
        <v>0</v>
      </c>
      <c r="H492" s="159"/>
    </row>
    <row r="493" spans="2:8" ht="12" customHeight="1">
      <c r="B493" s="149"/>
      <c r="C493" s="160"/>
      <c r="D493" s="160"/>
      <c r="E493" s="160"/>
      <c r="F493" s="160"/>
      <c r="G493" s="160"/>
    </row>
    <row r="494" spans="2:8" ht="12.75">
      <c r="B494" s="1" t="s">
        <v>912</v>
      </c>
      <c r="C494" s="160"/>
      <c r="D494" s="150"/>
      <c r="E494" s="150"/>
      <c r="F494" s="150"/>
      <c r="G494" s="150"/>
    </row>
    <row r="495" spans="2:8" ht="12.75">
      <c r="B495" s="1"/>
      <c r="C495" s="160"/>
      <c r="D495" s="150"/>
      <c r="E495" s="150"/>
      <c r="F495" s="150"/>
      <c r="G495" s="150"/>
    </row>
    <row r="496" spans="2:8" ht="12.75">
      <c r="B496" s="149"/>
      <c r="C496" s="160"/>
      <c r="D496" s="150"/>
      <c r="E496" s="150"/>
      <c r="F496" s="150"/>
      <c r="G496" s="150"/>
    </row>
    <row r="497" spans="2:7" ht="15">
      <c r="B497" s="163" t="s">
        <v>913</v>
      </c>
      <c r="C497" s="91"/>
      <c r="D497" s="91"/>
      <c r="E497" s="91"/>
    </row>
    <row r="498" spans="2:7" ht="12.75">
      <c r="B498" s="92"/>
      <c r="C498" s="28"/>
      <c r="D498" s="28"/>
      <c r="E498" s="28"/>
    </row>
    <row r="499" spans="2:7" ht="12.75">
      <c r="B499" s="93" t="s">
        <v>34</v>
      </c>
      <c r="C499" s="93">
        <v>2021</v>
      </c>
      <c r="D499" s="93">
        <v>2022</v>
      </c>
      <c r="E499" s="93">
        <v>2023</v>
      </c>
      <c r="F499" s="93">
        <v>2024</v>
      </c>
    </row>
    <row r="500" spans="2:7" ht="51">
      <c r="B500" s="94" t="s">
        <v>415</v>
      </c>
      <c r="C500" s="105">
        <v>0</v>
      </c>
      <c r="D500" s="105">
        <v>0</v>
      </c>
      <c r="E500" s="105">
        <v>0</v>
      </c>
      <c r="F500" s="105">
        <v>0</v>
      </c>
    </row>
    <row r="501" spans="2:7" ht="38.25">
      <c r="B501" s="94" t="s">
        <v>416</v>
      </c>
      <c r="C501" s="105">
        <v>0</v>
      </c>
      <c r="D501" s="105">
        <v>0</v>
      </c>
      <c r="E501" s="105">
        <v>0</v>
      </c>
      <c r="F501" s="105">
        <v>0</v>
      </c>
    </row>
    <row r="502" spans="2:7" ht="12.75">
      <c r="B502" s="106"/>
      <c r="C502" s="28"/>
      <c r="D502" s="28"/>
      <c r="E502" s="28"/>
    </row>
    <row r="503" spans="2:7" s="52" customFormat="1" ht="45" customHeight="1">
      <c r="B503" s="205" t="s">
        <v>914</v>
      </c>
      <c r="C503" s="205"/>
      <c r="D503" s="205"/>
      <c r="E503" s="205"/>
      <c r="F503" s="205"/>
    </row>
    <row r="504" spans="2:7" ht="15.75" customHeight="1">
      <c r="B504" s="28"/>
      <c r="C504" s="28"/>
      <c r="D504" s="28"/>
      <c r="E504" s="28"/>
    </row>
    <row r="505" spans="2:7" ht="15">
      <c r="B505" s="120" t="s">
        <v>779</v>
      </c>
      <c r="C505" s="91"/>
      <c r="D505" s="91"/>
      <c r="E505" s="91"/>
    </row>
    <row r="506" spans="2:7" ht="12.75">
      <c r="B506" s="28"/>
      <c r="C506" s="28"/>
      <c r="D506" s="28"/>
      <c r="E506" s="28"/>
    </row>
    <row r="507" spans="2:7" ht="12.75">
      <c r="B507" s="93" t="s">
        <v>34</v>
      </c>
      <c r="C507" s="93">
        <v>2021</v>
      </c>
      <c r="D507" s="93">
        <v>2022</v>
      </c>
      <c r="E507" s="93">
        <v>2023</v>
      </c>
      <c r="F507" s="93">
        <v>2024</v>
      </c>
    </row>
    <row r="508" spans="2:7" ht="15.75" customHeight="1">
      <c r="B508" s="94" t="s">
        <v>417</v>
      </c>
      <c r="C508" s="111">
        <f>SUM(C509:C511)</f>
        <v>74.893999999999991</v>
      </c>
      <c r="D508" s="111">
        <f>SUM(D509:D511)</f>
        <v>83.786000000000001</v>
      </c>
      <c r="E508" s="111">
        <f t="shared" ref="E508" si="59">SUM(E509:E511)</f>
        <v>100.624</v>
      </c>
      <c r="F508" s="111">
        <v>121.8</v>
      </c>
      <c r="G508" s="202"/>
    </row>
    <row r="509" spans="2:7" ht="17.25" customHeight="1">
      <c r="B509" s="94" t="s">
        <v>418</v>
      </c>
      <c r="C509" s="111">
        <v>74.599999999999994</v>
      </c>
      <c r="D509" s="111">
        <v>83.5</v>
      </c>
      <c r="E509" s="111">
        <v>100.3</v>
      </c>
      <c r="F509" s="111">
        <v>121.5</v>
      </c>
      <c r="G509" s="202"/>
    </row>
    <row r="510" spans="2:7" ht="29.25" customHeight="1">
      <c r="B510" s="94" t="s">
        <v>419</v>
      </c>
      <c r="C510" s="133">
        <v>0.11600000000000001</v>
      </c>
      <c r="D510" s="113">
        <v>0.11899999999999999</v>
      </c>
      <c r="E510" s="133">
        <v>0.151</v>
      </c>
      <c r="F510" s="133">
        <v>0.23699999999999999</v>
      </c>
      <c r="G510" s="159"/>
    </row>
    <row r="511" spans="2:7" ht="20.25" customHeight="1">
      <c r="B511" s="94" t="s">
        <v>420</v>
      </c>
      <c r="C511" s="133">
        <v>0.17799999999999999</v>
      </c>
      <c r="D511" s="113">
        <v>0.16700000000000001</v>
      </c>
      <c r="E511" s="133">
        <v>0.17299999999999999</v>
      </c>
      <c r="F511" s="133">
        <v>0.35</v>
      </c>
      <c r="G511" s="164"/>
    </row>
    <row r="512" spans="2:7" ht="12.75">
      <c r="B512" s="28"/>
      <c r="C512" s="28"/>
      <c r="D512" s="132"/>
      <c r="E512" s="28"/>
      <c r="F512" s="28"/>
      <c r="G512" s="28"/>
    </row>
    <row r="513" spans="2:7" ht="14.25">
      <c r="B513" s="120" t="s">
        <v>915</v>
      </c>
      <c r="C513" s="91"/>
      <c r="D513" s="91"/>
      <c r="E513" s="91"/>
      <c r="F513" s="91"/>
    </row>
    <row r="514" spans="2:7" ht="12.75">
      <c r="B514" s="106"/>
      <c r="C514" s="28"/>
      <c r="D514" s="28"/>
      <c r="E514" s="28"/>
    </row>
    <row r="515" spans="2:7" ht="12.75">
      <c r="B515" s="93" t="s">
        <v>34</v>
      </c>
      <c r="C515" s="93">
        <v>2021</v>
      </c>
      <c r="D515" s="93">
        <v>2022</v>
      </c>
      <c r="E515" s="93">
        <v>2023</v>
      </c>
      <c r="F515" s="93">
        <v>2024</v>
      </c>
    </row>
    <row r="516" spans="2:7" ht="15.75" customHeight="1">
      <c r="B516" s="203" t="s">
        <v>421</v>
      </c>
      <c r="C516" s="204"/>
      <c r="D516" s="204"/>
      <c r="E516" s="204"/>
      <c r="F516" s="204"/>
    </row>
    <row r="517" spans="2:7" ht="13.5" customHeight="1">
      <c r="B517" s="94" t="s">
        <v>780</v>
      </c>
      <c r="C517" s="121">
        <f>SUM(C518:C519)</f>
        <v>10813</v>
      </c>
      <c r="D517" s="121">
        <f t="shared" ref="D517:F517" si="60">SUM(D518:D519)</f>
        <v>7422</v>
      </c>
      <c r="E517" s="121">
        <f t="shared" si="60"/>
        <v>5259</v>
      </c>
      <c r="F517" s="121">
        <f t="shared" si="60"/>
        <v>3535</v>
      </c>
    </row>
    <row r="518" spans="2:7" ht="12.75">
      <c r="B518" s="103" t="s">
        <v>644</v>
      </c>
      <c r="C518" s="121">
        <v>4597</v>
      </c>
      <c r="D518" s="122">
        <v>649</v>
      </c>
      <c r="E518" s="105">
        <v>690</v>
      </c>
      <c r="F518" s="95">
        <v>161</v>
      </c>
    </row>
    <row r="519" spans="2:7" ht="12.75">
      <c r="B519" s="103" t="s">
        <v>643</v>
      </c>
      <c r="C519" s="121">
        <v>6216</v>
      </c>
      <c r="D519" s="121">
        <v>6773</v>
      </c>
      <c r="E519" s="95">
        <v>4569</v>
      </c>
      <c r="F519" s="95">
        <v>3374</v>
      </c>
    </row>
    <row r="520" spans="2:7" ht="24" customHeight="1">
      <c r="B520" s="203" t="s">
        <v>422</v>
      </c>
      <c r="C520" s="204"/>
      <c r="D520" s="204"/>
      <c r="E520" s="204"/>
      <c r="F520" s="204"/>
    </row>
    <row r="521" spans="2:7" ht="13.5" customHeight="1">
      <c r="B521" s="94" t="s">
        <v>780</v>
      </c>
      <c r="C521" s="121">
        <f>SUM(C522:C523)</f>
        <v>2037</v>
      </c>
      <c r="D521" s="121">
        <f t="shared" ref="D521:F521" si="61">SUM(D522:D523)</f>
        <v>1364</v>
      </c>
      <c r="E521" s="121">
        <f t="shared" si="61"/>
        <v>817</v>
      </c>
      <c r="F521" s="121">
        <f t="shared" si="61"/>
        <v>1721</v>
      </c>
    </row>
    <row r="522" spans="2:7" ht="12.75">
      <c r="B522" s="103" t="s">
        <v>644</v>
      </c>
      <c r="C522" s="134">
        <v>827</v>
      </c>
      <c r="D522" s="134">
        <v>42</v>
      </c>
      <c r="E522" s="105">
        <v>33</v>
      </c>
      <c r="F522" s="105">
        <v>25</v>
      </c>
    </row>
    <row r="523" spans="2:7" ht="12.75">
      <c r="B523" s="103" t="s">
        <v>643</v>
      </c>
      <c r="C523" s="121">
        <v>1210</v>
      </c>
      <c r="D523" s="121">
        <v>1322</v>
      </c>
      <c r="E523" s="105">
        <v>784</v>
      </c>
      <c r="F523" s="105">
        <v>1696</v>
      </c>
    </row>
    <row r="524" spans="2:7" ht="25.5">
      <c r="B524" s="123" t="s">
        <v>423</v>
      </c>
      <c r="C524" s="124">
        <f>C521/C517</f>
        <v>0.18838435216868585</v>
      </c>
      <c r="D524" s="124">
        <f>D521/D517</f>
        <v>0.18377795742387495</v>
      </c>
      <c r="E524" s="124">
        <f>E521/E517</f>
        <v>0.15535272865563796</v>
      </c>
      <c r="F524" s="124">
        <f>F521/F517</f>
        <v>0.48684582743988686</v>
      </c>
      <c r="G524" s="88"/>
    </row>
    <row r="525" spans="2:7" ht="25.5">
      <c r="B525" s="123" t="s">
        <v>424</v>
      </c>
      <c r="C525" s="124">
        <f t="shared" ref="C525:F526" si="62">C522/C518</f>
        <v>0.17989993474004787</v>
      </c>
      <c r="D525" s="124">
        <f t="shared" si="62"/>
        <v>6.4714946070878271E-2</v>
      </c>
      <c r="E525" s="124">
        <f t="shared" si="62"/>
        <v>4.7826086956521741E-2</v>
      </c>
      <c r="F525" s="124">
        <f t="shared" si="62"/>
        <v>0.15527950310559005</v>
      </c>
    </row>
    <row r="526" spans="2:7" ht="25.5">
      <c r="B526" s="123" t="s">
        <v>425</v>
      </c>
      <c r="C526" s="124">
        <f t="shared" si="62"/>
        <v>0.19465894465894465</v>
      </c>
      <c r="D526" s="124">
        <f t="shared" si="62"/>
        <v>0.19518677100250997</v>
      </c>
      <c r="E526" s="124">
        <f t="shared" si="62"/>
        <v>0.17159115780258263</v>
      </c>
      <c r="F526" s="124">
        <f t="shared" si="62"/>
        <v>0.50266745702430349</v>
      </c>
    </row>
    <row r="527" spans="2:7" ht="12.75">
      <c r="B527" s="106"/>
      <c r="C527" s="28"/>
      <c r="D527" s="28"/>
      <c r="E527" s="28"/>
    </row>
    <row r="528" spans="2:7" ht="12.75">
      <c r="B528" s="125" t="s">
        <v>916</v>
      </c>
      <c r="C528" s="28"/>
      <c r="D528" s="28"/>
      <c r="E528" s="28"/>
    </row>
    <row r="529" spans="2:6" ht="12.75">
      <c r="B529" s="28"/>
      <c r="C529" s="28"/>
      <c r="D529" s="28"/>
      <c r="E529" s="28"/>
    </row>
    <row r="530" spans="2:6" ht="14.25">
      <c r="B530" s="120" t="s">
        <v>917</v>
      </c>
      <c r="C530" s="151"/>
      <c r="D530" s="151"/>
      <c r="E530" s="151"/>
      <c r="F530" s="151"/>
    </row>
    <row r="531" spans="2:6" ht="12.75">
      <c r="B531" s="92"/>
      <c r="C531" s="28"/>
      <c r="D531" s="28"/>
      <c r="E531" s="28"/>
    </row>
    <row r="532" spans="2:6" ht="12.75">
      <c r="B532" s="93" t="s">
        <v>34</v>
      </c>
      <c r="C532" s="93">
        <v>2021</v>
      </c>
      <c r="D532" s="93">
        <v>2022</v>
      </c>
      <c r="E532" s="93">
        <v>2023</v>
      </c>
      <c r="F532" s="93">
        <v>2024</v>
      </c>
    </row>
    <row r="533" spans="2:6" ht="26.25" customHeight="1">
      <c r="B533" s="203" t="s">
        <v>426</v>
      </c>
      <c r="C533" s="204"/>
      <c r="D533" s="204"/>
      <c r="E533" s="204"/>
      <c r="F533" s="204"/>
    </row>
    <row r="534" spans="2:6" ht="15.75" customHeight="1">
      <c r="B534" s="94" t="s">
        <v>780</v>
      </c>
      <c r="C534" s="95">
        <v>2360</v>
      </c>
      <c r="D534" s="95">
        <v>1087</v>
      </c>
      <c r="E534" s="95">
        <v>796</v>
      </c>
      <c r="F534" s="95">
        <v>1085</v>
      </c>
    </row>
    <row r="535" spans="2:6" ht="12.75">
      <c r="B535" s="103" t="s">
        <v>644</v>
      </c>
      <c r="C535" s="95">
        <v>1041</v>
      </c>
      <c r="D535" s="95">
        <v>33</v>
      </c>
      <c r="E535" s="95">
        <v>35</v>
      </c>
      <c r="F535" s="95">
        <v>2</v>
      </c>
    </row>
    <row r="536" spans="2:6" ht="12.75">
      <c r="B536" s="103" t="s">
        <v>643</v>
      </c>
      <c r="C536" s="95">
        <v>1319</v>
      </c>
      <c r="D536" s="95">
        <v>1054</v>
      </c>
      <c r="E536" s="95">
        <v>761</v>
      </c>
      <c r="F536" s="95">
        <v>1083</v>
      </c>
    </row>
    <row r="537" spans="2:6" ht="26.25" customHeight="1">
      <c r="B537" s="203" t="s">
        <v>427</v>
      </c>
      <c r="C537" s="204"/>
      <c r="D537" s="204"/>
      <c r="E537" s="204"/>
      <c r="F537" s="204"/>
    </row>
    <row r="538" spans="2:6" ht="13.5" customHeight="1">
      <c r="B538" s="94" t="s">
        <v>780</v>
      </c>
      <c r="C538" s="121">
        <v>2037</v>
      </c>
      <c r="D538" s="121">
        <v>1364</v>
      </c>
      <c r="E538" s="134">
        <v>817</v>
      </c>
      <c r="F538" s="134">
        <f>SUM(F539:F540)</f>
        <v>1721</v>
      </c>
    </row>
    <row r="539" spans="2:6" ht="12.75">
      <c r="B539" s="103" t="s">
        <v>644</v>
      </c>
      <c r="C539" s="134">
        <v>827</v>
      </c>
      <c r="D539" s="134">
        <v>42</v>
      </c>
      <c r="E539" s="134">
        <v>33</v>
      </c>
      <c r="F539" s="134">
        <f>F522</f>
        <v>25</v>
      </c>
    </row>
    <row r="540" spans="2:6" ht="12.75">
      <c r="B540" s="103" t="s">
        <v>643</v>
      </c>
      <c r="C540" s="121">
        <v>1210</v>
      </c>
      <c r="D540" s="121">
        <v>1322</v>
      </c>
      <c r="E540" s="134">
        <v>784</v>
      </c>
      <c r="F540" s="134">
        <f t="shared" ref="F540" si="63">F523</f>
        <v>1696</v>
      </c>
    </row>
    <row r="541" spans="2:6" ht="25.5">
      <c r="B541" s="123" t="s">
        <v>428</v>
      </c>
      <c r="C541" s="124">
        <f>C534/C538</f>
        <v>1.1585665193912618</v>
      </c>
      <c r="D541" s="124">
        <f t="shared" ref="D541:F541" si="64">D534/D538</f>
        <v>0.79692082111436946</v>
      </c>
      <c r="E541" s="124">
        <f t="shared" si="64"/>
        <v>0.97429620563035491</v>
      </c>
      <c r="F541" s="124">
        <f t="shared" si="64"/>
        <v>0.63044741429401507</v>
      </c>
    </row>
    <row r="542" spans="2:6" ht="15.75" customHeight="1">
      <c r="B542" s="123" t="s">
        <v>429</v>
      </c>
      <c r="C542" s="124">
        <f t="shared" ref="C542:F543" si="65">C535/C539</f>
        <v>1.2587666263603385</v>
      </c>
      <c r="D542" s="124">
        <f t="shared" si="65"/>
        <v>0.7857142857142857</v>
      </c>
      <c r="E542" s="124">
        <f t="shared" si="65"/>
        <v>1.0606060606060606</v>
      </c>
      <c r="F542" s="124">
        <f t="shared" si="65"/>
        <v>0.08</v>
      </c>
    </row>
    <row r="543" spans="2:6" ht="25.5">
      <c r="B543" s="123" t="s">
        <v>430</v>
      </c>
      <c r="C543" s="124">
        <f t="shared" si="65"/>
        <v>1.0900826446280991</v>
      </c>
      <c r="D543" s="124">
        <f t="shared" si="65"/>
        <v>0.79727685325264752</v>
      </c>
      <c r="E543" s="124">
        <f t="shared" si="65"/>
        <v>0.97066326530612246</v>
      </c>
      <c r="F543" s="124">
        <f t="shared" si="65"/>
        <v>0.63856132075471694</v>
      </c>
    </row>
    <row r="544" spans="2:6" ht="12.75">
      <c r="B544" s="119"/>
      <c r="C544" s="106"/>
      <c r="D544" s="106"/>
      <c r="E544" s="106"/>
    </row>
    <row r="545" spans="2:6" ht="20.25" customHeight="1">
      <c r="B545" s="208" t="s">
        <v>918</v>
      </c>
      <c r="C545" s="208"/>
      <c r="D545" s="208"/>
      <c r="E545" s="208"/>
      <c r="F545" s="208"/>
    </row>
    <row r="546" spans="2:6" ht="15.75" customHeight="1">
      <c r="B546" s="28"/>
      <c r="C546" s="28"/>
      <c r="D546" s="28"/>
      <c r="E546" s="28"/>
    </row>
    <row r="547" spans="2:6" ht="15">
      <c r="B547" s="120" t="s">
        <v>781</v>
      </c>
      <c r="C547" s="120"/>
      <c r="D547" s="120"/>
      <c r="E547" s="120"/>
      <c r="F547" s="120"/>
    </row>
    <row r="548" spans="2:6" ht="12.75">
      <c r="B548" s="28"/>
      <c r="C548" s="28"/>
      <c r="D548" s="28"/>
      <c r="E548" s="28"/>
    </row>
    <row r="549" spans="2:6" ht="12.75">
      <c r="B549" s="93" t="s">
        <v>34</v>
      </c>
      <c r="C549" s="93">
        <v>2021</v>
      </c>
      <c r="D549" s="93">
        <v>2022</v>
      </c>
      <c r="E549" s="93">
        <v>2023</v>
      </c>
      <c r="F549" s="93">
        <v>2024</v>
      </c>
    </row>
    <row r="550" spans="2:6" ht="12.75">
      <c r="B550" s="94" t="s">
        <v>431</v>
      </c>
      <c r="C550" s="111">
        <v>75.599999999999994</v>
      </c>
      <c r="D550" s="111">
        <v>75.599999999999994</v>
      </c>
      <c r="E550" s="111">
        <f>E557/E184*100</f>
        <v>12.094284912543261</v>
      </c>
      <c r="F550" s="111">
        <f>F557/F184*100</f>
        <v>5.2490908294264562</v>
      </c>
    </row>
    <row r="551" spans="2:6" ht="25.5">
      <c r="B551" s="94" t="s">
        <v>432</v>
      </c>
      <c r="C551" s="111">
        <v>41.6</v>
      </c>
      <c r="D551" s="111">
        <v>46.1</v>
      </c>
      <c r="E551" s="111">
        <f>E558/(E184+E185)*100</f>
        <v>13.770607868918782</v>
      </c>
      <c r="F551" s="111">
        <f>F558/(F184+F185)*100</f>
        <v>7.0679586933346057</v>
      </c>
    </row>
    <row r="552" spans="2:6" ht="51">
      <c r="B552" s="94" t="s">
        <v>433</v>
      </c>
      <c r="C552" s="111">
        <v>23.5</v>
      </c>
      <c r="D552" s="111">
        <v>25</v>
      </c>
      <c r="E552" s="111">
        <f t="shared" ref="E552:F552" si="66">E559/$E$176*100</f>
        <v>10.118887242354843</v>
      </c>
      <c r="F552" s="111">
        <f t="shared" si="66"/>
        <v>13.330189950154924</v>
      </c>
    </row>
    <row r="553" spans="2:6" ht="12.75">
      <c r="B553" s="28"/>
      <c r="C553" s="28"/>
      <c r="D553" s="28"/>
      <c r="E553" s="28"/>
    </row>
    <row r="554" spans="2:6" ht="15">
      <c r="B554" s="120" t="s">
        <v>782</v>
      </c>
      <c r="C554" s="120"/>
      <c r="D554" s="120"/>
      <c r="E554" s="120"/>
      <c r="F554" s="120"/>
    </row>
    <row r="555" spans="2:6" ht="12.75">
      <c r="B555" s="28"/>
      <c r="C555" s="28"/>
      <c r="D555" s="28"/>
      <c r="E555" s="28"/>
    </row>
    <row r="556" spans="2:6" ht="12.75">
      <c r="B556" s="93" t="s">
        <v>34</v>
      </c>
      <c r="C556" s="93">
        <v>2021</v>
      </c>
      <c r="D556" s="93">
        <v>2022</v>
      </c>
      <c r="E556" s="93">
        <v>2023</v>
      </c>
      <c r="F556" s="93">
        <v>2024</v>
      </c>
    </row>
    <row r="557" spans="2:6" ht="20.25" customHeight="1">
      <c r="B557" s="94" t="s">
        <v>431</v>
      </c>
      <c r="C557" s="95">
        <v>1852</v>
      </c>
      <c r="D557" s="95">
        <v>2680</v>
      </c>
      <c r="E557" s="95">
        <v>2586</v>
      </c>
      <c r="F557" s="95">
        <v>1198</v>
      </c>
    </row>
    <row r="558" spans="2:6" ht="25.5">
      <c r="B558" s="94" t="s">
        <v>432</v>
      </c>
      <c r="C558" s="95">
        <v>8858</v>
      </c>
      <c r="D558" s="95">
        <v>7177</v>
      </c>
      <c r="E558" s="95">
        <v>8169</v>
      </c>
      <c r="F558" s="95">
        <v>4442</v>
      </c>
    </row>
    <row r="559" spans="2:6" ht="51">
      <c r="B559" s="94" t="s">
        <v>433</v>
      </c>
      <c r="C559" s="95">
        <v>5010</v>
      </c>
      <c r="D559" s="95">
        <v>6052</v>
      </c>
      <c r="E559" s="95">
        <v>6009</v>
      </c>
      <c r="F559" s="95">
        <v>7916</v>
      </c>
    </row>
    <row r="560" spans="2:6" ht="12.75">
      <c r="B560" s="28"/>
      <c r="C560" s="28"/>
      <c r="D560" s="28"/>
      <c r="E560" s="28"/>
    </row>
    <row r="561" spans="2:7" ht="14.25">
      <c r="B561" s="120" t="s">
        <v>919</v>
      </c>
      <c r="C561" s="96"/>
      <c r="D561" s="96"/>
      <c r="E561" s="96"/>
      <c r="F561" s="96"/>
    </row>
    <row r="562" spans="2:7" ht="12.75">
      <c r="B562" s="28"/>
      <c r="C562" s="28"/>
      <c r="D562" s="28"/>
      <c r="E562" s="28"/>
    </row>
    <row r="563" spans="2:7" ht="12.75">
      <c r="B563" s="93" t="s">
        <v>434</v>
      </c>
      <c r="C563" s="93">
        <v>2021</v>
      </c>
      <c r="D563" s="93">
        <v>2022</v>
      </c>
      <c r="E563" s="93">
        <v>2023</v>
      </c>
      <c r="F563" s="93">
        <v>2024</v>
      </c>
    </row>
    <row r="564" spans="2:7" ht="12.75">
      <c r="B564" s="94" t="s">
        <v>435</v>
      </c>
      <c r="C564" s="95">
        <v>30043</v>
      </c>
      <c r="D564" s="95">
        <v>31408</v>
      </c>
      <c r="E564" s="95">
        <v>29449</v>
      </c>
      <c r="F564" s="95">
        <v>31922</v>
      </c>
    </row>
    <row r="565" spans="2:7" ht="12.75">
      <c r="B565" s="94" t="s">
        <v>920</v>
      </c>
      <c r="C565" s="95">
        <v>141</v>
      </c>
      <c r="D565" s="95">
        <v>5860</v>
      </c>
      <c r="E565" s="95">
        <v>2490</v>
      </c>
      <c r="F565" s="95">
        <v>0</v>
      </c>
    </row>
    <row r="566" spans="2:7" ht="12.75">
      <c r="B566" s="94" t="s">
        <v>921</v>
      </c>
      <c r="C566" s="95">
        <v>141</v>
      </c>
      <c r="D566" s="95">
        <v>405</v>
      </c>
      <c r="E566" s="95">
        <v>990</v>
      </c>
      <c r="F566" s="95">
        <f>5303+7900+22</f>
        <v>13225</v>
      </c>
      <c r="G566" s="159"/>
    </row>
    <row r="567" spans="2:7" ht="25.5">
      <c r="B567" s="94" t="s">
        <v>437</v>
      </c>
      <c r="C567" s="95">
        <v>5433</v>
      </c>
      <c r="D567" s="95">
        <v>5230</v>
      </c>
      <c r="E567" s="95">
        <v>4440</v>
      </c>
      <c r="F567" s="95">
        <v>31199</v>
      </c>
    </row>
    <row r="568" spans="2:7" ht="12.75">
      <c r="B568" s="94" t="s">
        <v>438</v>
      </c>
      <c r="C568" s="95" t="s">
        <v>600</v>
      </c>
      <c r="D568" s="95">
        <v>1659</v>
      </c>
      <c r="E568" s="95">
        <v>2960</v>
      </c>
      <c r="F568" s="95">
        <v>1586</v>
      </c>
    </row>
    <row r="569" spans="2:7" ht="12.75">
      <c r="B569" s="94" t="s">
        <v>439</v>
      </c>
      <c r="C569" s="95" t="s">
        <v>600</v>
      </c>
      <c r="D569" s="95">
        <v>659</v>
      </c>
      <c r="E569" s="95">
        <v>20150</v>
      </c>
      <c r="F569" s="95">
        <v>28214</v>
      </c>
    </row>
    <row r="570" spans="2:7" ht="12.75">
      <c r="B570" s="94" t="s">
        <v>440</v>
      </c>
      <c r="C570" s="95">
        <v>1557</v>
      </c>
      <c r="D570" s="95">
        <v>8471</v>
      </c>
      <c r="E570" s="95">
        <v>9729</v>
      </c>
      <c r="F570" s="95">
        <v>29000</v>
      </c>
    </row>
    <row r="571" spans="2:7" ht="25.5">
      <c r="B571" s="94" t="s">
        <v>441</v>
      </c>
      <c r="C571" s="95">
        <v>34958</v>
      </c>
      <c r="D571" s="95">
        <v>36256</v>
      </c>
      <c r="E571" s="95">
        <v>34555</v>
      </c>
      <c r="F571" s="95">
        <v>29125</v>
      </c>
    </row>
    <row r="572" spans="2:7" ht="25.5">
      <c r="B572" s="94" t="s">
        <v>442</v>
      </c>
      <c r="C572" s="95">
        <v>5631</v>
      </c>
      <c r="D572" s="95">
        <v>5368</v>
      </c>
      <c r="E572" s="95">
        <v>4740</v>
      </c>
      <c r="F572" s="95">
        <v>9794</v>
      </c>
    </row>
    <row r="573" spans="2:7" ht="12.75">
      <c r="B573" s="94" t="s">
        <v>443</v>
      </c>
      <c r="C573" s="95">
        <v>5631</v>
      </c>
      <c r="D573" s="95">
        <v>5368</v>
      </c>
      <c r="E573" s="95">
        <v>4740</v>
      </c>
      <c r="F573" s="95">
        <v>805</v>
      </c>
    </row>
    <row r="574" spans="2:7" ht="12.75">
      <c r="B574" s="94" t="s">
        <v>825</v>
      </c>
      <c r="C574" s="95">
        <v>16070</v>
      </c>
      <c r="D574" s="95">
        <v>15826</v>
      </c>
      <c r="E574" s="95">
        <v>16235</v>
      </c>
      <c r="F574" s="95">
        <v>16465</v>
      </c>
    </row>
    <row r="575" spans="2:7" ht="25.5">
      <c r="B575" s="94" t="s">
        <v>445</v>
      </c>
      <c r="C575" s="95" t="s">
        <v>600</v>
      </c>
      <c r="D575" s="95">
        <v>30</v>
      </c>
      <c r="E575" s="95">
        <v>300</v>
      </c>
      <c r="F575" s="95">
        <v>8201</v>
      </c>
    </row>
    <row r="576" spans="2:7" ht="12.75">
      <c r="B576" s="106"/>
      <c r="C576" s="106"/>
      <c r="D576" s="106"/>
      <c r="E576" s="106"/>
    </row>
    <row r="577" spans="2:7" ht="12.75">
      <c r="B577" s="106" t="s">
        <v>922</v>
      </c>
      <c r="C577" s="106"/>
      <c r="D577" s="106"/>
      <c r="E577" s="106"/>
    </row>
    <row r="578" spans="2:7" ht="12.75">
      <c r="B578" s="106" t="s">
        <v>923</v>
      </c>
      <c r="C578" s="106"/>
      <c r="D578" s="106"/>
      <c r="E578" s="106"/>
    </row>
    <row r="579" spans="2:7" ht="12.75">
      <c r="B579" s="106" t="s">
        <v>924</v>
      </c>
      <c r="C579" s="106"/>
      <c r="D579" s="106"/>
      <c r="E579" s="106"/>
    </row>
    <row r="580" spans="2:7" ht="7.5" customHeight="1">
      <c r="B580" s="106"/>
      <c r="C580" s="106"/>
      <c r="D580" s="106"/>
      <c r="E580" s="106"/>
    </row>
    <row r="581" spans="2:7" ht="6.75" customHeight="1">
      <c r="B581" s="28"/>
      <c r="C581" s="28"/>
      <c r="D581" s="28"/>
      <c r="E581" s="28"/>
    </row>
    <row r="582" spans="2:7" ht="14.25">
      <c r="B582" s="120" t="s">
        <v>925</v>
      </c>
      <c r="C582" s="96"/>
      <c r="D582" s="96"/>
      <c r="E582" s="96"/>
      <c r="F582" s="96"/>
    </row>
    <row r="583" spans="2:7" ht="12.75">
      <c r="B583" s="28"/>
      <c r="C583" s="28"/>
      <c r="D583" s="28"/>
      <c r="E583" s="28"/>
    </row>
    <row r="584" spans="2:7" ht="12.75">
      <c r="B584" s="93" t="s">
        <v>434</v>
      </c>
      <c r="C584" s="93">
        <v>2021</v>
      </c>
      <c r="D584" s="93">
        <v>2022</v>
      </c>
      <c r="E584" s="93">
        <v>2023</v>
      </c>
      <c r="F584" s="93">
        <v>2024</v>
      </c>
    </row>
    <row r="585" spans="2:7" ht="12.75">
      <c r="B585" s="94" t="s">
        <v>435</v>
      </c>
      <c r="C585" s="111">
        <v>40.700000000000003</v>
      </c>
      <c r="D585" s="111">
        <v>41</v>
      </c>
      <c r="E585" s="111">
        <v>36.200000000000003</v>
      </c>
      <c r="F585" s="111">
        <v>22.7</v>
      </c>
    </row>
    <row r="586" spans="2:7" ht="12.75">
      <c r="B586" s="94" t="s">
        <v>436</v>
      </c>
      <c r="C586" s="111">
        <v>8</v>
      </c>
      <c r="D586" s="111">
        <v>27.1</v>
      </c>
      <c r="E586" s="111">
        <v>17.899999999999999</v>
      </c>
      <c r="F586" s="111">
        <v>0</v>
      </c>
    </row>
    <row r="587" spans="2:7" ht="12.75">
      <c r="B587" s="94" t="s">
        <v>845</v>
      </c>
      <c r="C587" s="110">
        <v>0</v>
      </c>
      <c r="D587" s="110">
        <v>0</v>
      </c>
      <c r="E587" s="111">
        <v>4.3</v>
      </c>
      <c r="F587" s="111">
        <f>90.1+211.6+122.1+90.5+648.4+2.4+121.1+934.99</f>
        <v>2221.1899999999996</v>
      </c>
      <c r="G587" s="159"/>
    </row>
    <row r="588" spans="2:7" ht="25.5">
      <c r="B588" s="94" t="s">
        <v>437</v>
      </c>
      <c r="C588" s="111">
        <v>888.9</v>
      </c>
      <c r="D588" s="111">
        <v>943</v>
      </c>
      <c r="E588" s="117">
        <v>1042.9000000000001</v>
      </c>
      <c r="F588" s="117">
        <v>622.29999999999995</v>
      </c>
    </row>
    <row r="589" spans="2:7" ht="12.75">
      <c r="B589" s="94" t="s">
        <v>438</v>
      </c>
      <c r="C589" s="110">
        <v>0</v>
      </c>
      <c r="D589" s="111">
        <v>7</v>
      </c>
      <c r="E589" s="111">
        <v>16.100000000000001</v>
      </c>
      <c r="F589" s="117">
        <v>11</v>
      </c>
    </row>
    <row r="590" spans="2:7" ht="12.75">
      <c r="B590" s="94" t="s">
        <v>439</v>
      </c>
      <c r="C590" s="110">
        <v>0</v>
      </c>
      <c r="D590" s="110">
        <v>0</v>
      </c>
      <c r="E590" s="111">
        <v>1</v>
      </c>
      <c r="F590" s="111">
        <v>2.5</v>
      </c>
    </row>
    <row r="591" spans="2:7" ht="12.75">
      <c r="B591" s="94" t="s">
        <v>440</v>
      </c>
      <c r="C591" s="111">
        <v>4.4000000000000004</v>
      </c>
      <c r="D591" s="111">
        <v>17.600000000000001</v>
      </c>
      <c r="E591" s="111">
        <v>15.7</v>
      </c>
      <c r="F591" s="111">
        <v>37</v>
      </c>
    </row>
    <row r="592" spans="2:7" ht="25.5">
      <c r="B592" s="94" t="s">
        <v>441</v>
      </c>
      <c r="C592" s="111">
        <v>35.700000000000003</v>
      </c>
      <c r="D592" s="111">
        <v>19.8</v>
      </c>
      <c r="E592" s="111">
        <v>26.8</v>
      </c>
      <c r="F592" s="111">
        <v>28.6</v>
      </c>
    </row>
    <row r="593" spans="2:7" ht="25.5">
      <c r="B593" s="94" t="s">
        <v>442</v>
      </c>
      <c r="C593" s="111">
        <v>294.8</v>
      </c>
      <c r="D593" s="111">
        <v>324</v>
      </c>
      <c r="E593" s="111">
        <v>304.7</v>
      </c>
      <c r="F593" s="111">
        <v>53.1</v>
      </c>
    </row>
    <row r="594" spans="2:7" ht="12.75">
      <c r="B594" s="94" t="s">
        <v>443</v>
      </c>
      <c r="C594" s="111">
        <v>121.1</v>
      </c>
      <c r="D594" s="111">
        <v>108.7</v>
      </c>
      <c r="E594" s="111">
        <v>68.3</v>
      </c>
      <c r="F594" s="111">
        <v>45.1</v>
      </c>
    </row>
    <row r="595" spans="2:7" ht="12.75">
      <c r="B595" s="94" t="s">
        <v>444</v>
      </c>
      <c r="C595" s="111">
        <v>45</v>
      </c>
      <c r="D595" s="111">
        <v>46.3</v>
      </c>
      <c r="E595" s="111">
        <v>152.19999999999999</v>
      </c>
      <c r="F595" s="111">
        <v>186.9</v>
      </c>
    </row>
    <row r="596" spans="2:7" ht="25.5">
      <c r="B596" s="94" t="s">
        <v>445</v>
      </c>
      <c r="C596" s="110">
        <v>0</v>
      </c>
      <c r="D596" s="110">
        <v>0</v>
      </c>
      <c r="E596" s="111">
        <v>0.2</v>
      </c>
      <c r="F596" s="110">
        <v>0</v>
      </c>
      <c r="G596" s="159"/>
    </row>
    <row r="597" spans="2:7" ht="12.75">
      <c r="B597" s="94" t="s">
        <v>364</v>
      </c>
      <c r="C597" s="117">
        <f>SUM(C585:C596)</f>
        <v>1438.6</v>
      </c>
      <c r="D597" s="117">
        <f t="shared" ref="D597:F597" si="67">SUM(D585:D596)</f>
        <v>1534.5</v>
      </c>
      <c r="E597" s="117">
        <f t="shared" si="67"/>
        <v>1686.3000000000002</v>
      </c>
      <c r="F597" s="117">
        <f t="shared" si="67"/>
        <v>3230.3899999999994</v>
      </c>
    </row>
    <row r="598" spans="2:7" ht="12.75">
      <c r="B598" s="106"/>
      <c r="C598" s="106"/>
      <c r="D598" s="106"/>
      <c r="E598" s="106"/>
    </row>
    <row r="599" spans="2:7" ht="38.25" customHeight="1">
      <c r="B599" s="205" t="s">
        <v>926</v>
      </c>
      <c r="C599" s="205"/>
      <c r="D599" s="205"/>
      <c r="E599" s="205"/>
      <c r="F599" s="205"/>
    </row>
    <row r="600" spans="2:7" ht="12.75">
      <c r="B600" s="106"/>
      <c r="C600" s="106"/>
      <c r="D600" s="106"/>
      <c r="E600" s="106"/>
    </row>
    <row r="601" spans="2:7" ht="12.75">
      <c r="B601" s="28"/>
      <c r="C601" s="28"/>
      <c r="D601" s="28"/>
      <c r="E601" s="28"/>
    </row>
    <row r="602" spans="2:7" ht="15">
      <c r="B602" s="108" t="s">
        <v>846</v>
      </c>
      <c r="C602" s="91"/>
      <c r="D602" s="91"/>
      <c r="E602" s="91"/>
      <c r="F602" s="48"/>
    </row>
    <row r="603" spans="2:7" ht="12.75">
      <c r="B603" s="28"/>
      <c r="C603" s="28"/>
      <c r="D603" s="28"/>
      <c r="E603" s="28"/>
    </row>
    <row r="604" spans="2:7" ht="12.75">
      <c r="B604" s="93" t="s">
        <v>34</v>
      </c>
      <c r="C604" s="93">
        <v>2021</v>
      </c>
      <c r="D604" s="93">
        <v>2022</v>
      </c>
      <c r="E604" s="93">
        <v>2023</v>
      </c>
      <c r="F604" s="93">
        <v>2024</v>
      </c>
    </row>
    <row r="605" spans="2:7" ht="38.25">
      <c r="B605" s="94" t="s">
        <v>446</v>
      </c>
      <c r="C605" s="95">
        <v>58</v>
      </c>
      <c r="D605" s="95">
        <v>51</v>
      </c>
      <c r="E605" s="95">
        <v>70</v>
      </c>
      <c r="F605" s="199">
        <v>85</v>
      </c>
      <c r="G605" s="164"/>
    </row>
    <row r="606" spans="2:7" ht="12.75">
      <c r="B606" s="28"/>
      <c r="C606" s="28"/>
      <c r="D606" s="28"/>
      <c r="E606" s="28"/>
    </row>
    <row r="607" spans="2:7" ht="15">
      <c r="B607" s="163" t="s">
        <v>927</v>
      </c>
      <c r="C607" s="91"/>
      <c r="D607" s="91"/>
      <c r="E607" s="91"/>
    </row>
    <row r="608" spans="2:7" ht="12.75">
      <c r="B608" s="92"/>
      <c r="C608" s="28"/>
      <c r="D608" s="28"/>
      <c r="E608" s="28"/>
    </row>
    <row r="609" spans="2:7" ht="12.75">
      <c r="B609" s="93" t="s">
        <v>34</v>
      </c>
      <c r="C609" s="93">
        <v>2021</v>
      </c>
      <c r="D609" s="93">
        <v>2022</v>
      </c>
      <c r="E609" s="93">
        <v>2023</v>
      </c>
      <c r="F609" s="93">
        <v>2024</v>
      </c>
    </row>
    <row r="610" spans="2:7" ht="34.5" customHeight="1">
      <c r="B610" s="94" t="s">
        <v>447</v>
      </c>
      <c r="C610" s="121">
        <f>SUM(C611:C612)</f>
        <v>118309</v>
      </c>
      <c r="D610" s="121">
        <f>SUM(D611:D612)</f>
        <v>158887</v>
      </c>
      <c r="E610" s="121">
        <f>SUM(E611:E612)</f>
        <v>417065</v>
      </c>
      <c r="F610" s="95">
        <v>443517</v>
      </c>
      <c r="G610" s="206"/>
    </row>
    <row r="611" spans="2:7" ht="20.25" customHeight="1">
      <c r="B611" s="103" t="s">
        <v>644</v>
      </c>
      <c r="C611" s="121">
        <v>79337</v>
      </c>
      <c r="D611" s="121">
        <v>87913</v>
      </c>
      <c r="E611" s="121">
        <v>273961</v>
      </c>
      <c r="F611" s="95">
        <v>278351</v>
      </c>
      <c r="G611" s="206"/>
    </row>
    <row r="612" spans="2:7" ht="24" customHeight="1">
      <c r="B612" s="103" t="s">
        <v>643</v>
      </c>
      <c r="C612" s="121">
        <v>38972</v>
      </c>
      <c r="D612" s="121">
        <v>70974</v>
      </c>
      <c r="E612" s="121">
        <v>143104</v>
      </c>
      <c r="F612" s="95">
        <v>165166</v>
      </c>
      <c r="G612" s="206"/>
    </row>
    <row r="613" spans="2:7" ht="44.25" customHeight="1">
      <c r="B613" s="94" t="s">
        <v>448</v>
      </c>
      <c r="C613" s="126">
        <f>C610/C176</f>
        <v>2.0588726658893548</v>
      </c>
      <c r="D613" s="126">
        <f>D610/D176</f>
        <v>2.6144770618047786</v>
      </c>
      <c r="E613" s="165">
        <f>E610/E176</f>
        <v>7.0231880641250166</v>
      </c>
      <c r="F613" s="117">
        <v>6.9</v>
      </c>
      <c r="G613" s="206"/>
    </row>
    <row r="614" spans="2:7" ht="20.25" customHeight="1">
      <c r="B614" s="103" t="s">
        <v>644</v>
      </c>
      <c r="C614" s="126">
        <v>2.59</v>
      </c>
      <c r="D614" s="126">
        <v>2.64</v>
      </c>
      <c r="E614" s="165">
        <v>8.43</v>
      </c>
      <c r="F614" s="117">
        <v>8</v>
      </c>
      <c r="G614" s="206"/>
    </row>
    <row r="615" spans="2:7" ht="24.75" customHeight="1">
      <c r="B615" s="103" t="s">
        <v>643</v>
      </c>
      <c r="C615" s="126">
        <v>1.47</v>
      </c>
      <c r="D615" s="126">
        <v>2.57</v>
      </c>
      <c r="E615" s="165">
        <v>5.33</v>
      </c>
      <c r="F615" s="117">
        <v>5.6</v>
      </c>
      <c r="G615" s="206"/>
    </row>
    <row r="616" spans="2:7" ht="12.75">
      <c r="B616" s="106"/>
      <c r="C616" s="28"/>
      <c r="D616" s="28"/>
      <c r="E616" s="28"/>
      <c r="F616" s="28"/>
      <c r="G616" s="28"/>
    </row>
    <row r="617" spans="2:7" ht="126" customHeight="1">
      <c r="B617" s="207" t="s">
        <v>1030</v>
      </c>
      <c r="C617" s="207"/>
      <c r="D617" s="207"/>
      <c r="E617" s="207"/>
    </row>
    <row r="618" spans="2:7" ht="12.75">
      <c r="B618" s="28"/>
      <c r="C618" s="28"/>
      <c r="D618" s="28"/>
      <c r="E618" s="28"/>
    </row>
    <row r="619" spans="2:7" ht="14.25">
      <c r="B619" s="173" t="s">
        <v>928</v>
      </c>
      <c r="C619" s="127"/>
      <c r="D619" s="127"/>
      <c r="E619" s="127"/>
      <c r="F619" s="82"/>
    </row>
    <row r="620" spans="2:7" ht="12.75">
      <c r="B620" s="128"/>
      <c r="C620" s="28"/>
      <c r="D620" s="28"/>
      <c r="E620" s="28"/>
    </row>
    <row r="621" spans="2:7" ht="12.75">
      <c r="B621" s="93" t="s">
        <v>34</v>
      </c>
      <c r="C621" s="93">
        <v>2021</v>
      </c>
      <c r="D621" s="93">
        <v>2022</v>
      </c>
      <c r="E621" s="93">
        <v>2023</v>
      </c>
      <c r="F621" s="93">
        <v>2024</v>
      </c>
    </row>
    <row r="622" spans="2:7" ht="19.5" customHeight="1">
      <c r="B622" s="94" t="s">
        <v>364</v>
      </c>
      <c r="C622" s="105">
        <f>SUM(C623:C624)</f>
        <v>413448</v>
      </c>
      <c r="D622" s="105">
        <f t="shared" ref="D622:E622" si="68">SUM(D623:D624)</f>
        <v>185578</v>
      </c>
      <c r="E622" s="105">
        <f t="shared" si="68"/>
        <v>164252</v>
      </c>
      <c r="F622" s="95">
        <f>SUM(F623:F624)</f>
        <v>165896.30000387417</v>
      </c>
      <c r="G622" s="206"/>
    </row>
    <row r="623" spans="2:7" ht="17.25" customHeight="1">
      <c r="B623" s="103" t="s">
        <v>644</v>
      </c>
      <c r="C623" s="129">
        <v>273433</v>
      </c>
      <c r="D623" s="105">
        <v>85992</v>
      </c>
      <c r="E623" s="105">
        <v>73069</v>
      </c>
      <c r="F623" s="95">
        <v>92203.800000476811</v>
      </c>
      <c r="G623" s="206"/>
    </row>
    <row r="624" spans="2:7" ht="15.75" customHeight="1">
      <c r="B624" s="103" t="s">
        <v>643</v>
      </c>
      <c r="C624" s="129">
        <v>140015</v>
      </c>
      <c r="D624" s="129">
        <v>99586</v>
      </c>
      <c r="E624" s="105">
        <v>91183</v>
      </c>
      <c r="F624" s="95">
        <v>73692.500003397377</v>
      </c>
      <c r="G624" s="206"/>
    </row>
    <row r="625" spans="2:6" ht="12.75">
      <c r="B625" s="106"/>
      <c r="C625" s="28"/>
      <c r="D625" s="28"/>
      <c r="E625" s="28"/>
    </row>
    <row r="626" spans="2:6" ht="62.25" customHeight="1">
      <c r="B626" s="207" t="s">
        <v>929</v>
      </c>
      <c r="C626" s="207"/>
      <c r="D626" s="207"/>
      <c r="E626" s="207"/>
    </row>
    <row r="627" spans="2:6" ht="15.75" customHeight="1">
      <c r="B627" s="28"/>
      <c r="C627" s="28"/>
      <c r="D627" s="28"/>
      <c r="E627" s="28"/>
    </row>
    <row r="628" spans="2:6" ht="15">
      <c r="B628" s="120" t="s">
        <v>930</v>
      </c>
      <c r="C628" s="91"/>
      <c r="D628" s="91"/>
      <c r="E628" s="91"/>
    </row>
    <row r="629" spans="2:6" ht="15">
      <c r="B629" s="136"/>
      <c r="C629" s="28"/>
      <c r="D629" s="28"/>
      <c r="E629" s="28"/>
    </row>
    <row r="630" spans="2:6" ht="12.75">
      <c r="B630" s="93" t="s">
        <v>34</v>
      </c>
      <c r="C630" s="93">
        <v>2021</v>
      </c>
      <c r="D630" s="93">
        <v>2022</v>
      </c>
      <c r="E630" s="93">
        <v>2023</v>
      </c>
      <c r="F630" s="93">
        <v>2024</v>
      </c>
    </row>
    <row r="631" spans="2:6" ht="25.5">
      <c r="B631" s="102" t="s">
        <v>449</v>
      </c>
      <c r="C631" s="95">
        <v>4768</v>
      </c>
      <c r="D631" s="95">
        <v>3382</v>
      </c>
      <c r="E631" s="95">
        <v>2644</v>
      </c>
      <c r="F631" s="130">
        <v>3017</v>
      </c>
    </row>
    <row r="632" spans="2:6" ht="25.5">
      <c r="B632" s="102" t="s">
        <v>450</v>
      </c>
      <c r="C632" s="95">
        <v>3803</v>
      </c>
      <c r="D632" s="95">
        <v>4007</v>
      </c>
      <c r="E632" s="95">
        <v>4251</v>
      </c>
      <c r="F632" s="130">
        <v>2901</v>
      </c>
    </row>
    <row r="633" spans="2:6" ht="25.5">
      <c r="B633" s="102" t="s">
        <v>451</v>
      </c>
      <c r="C633" s="95">
        <v>44145</v>
      </c>
      <c r="D633" s="95">
        <v>59377</v>
      </c>
      <c r="E633" s="95">
        <v>84106</v>
      </c>
      <c r="F633" s="130">
        <v>23296</v>
      </c>
    </row>
    <row r="634" spans="2:6" ht="25.5" hidden="1">
      <c r="B634" s="103" t="s">
        <v>377</v>
      </c>
      <c r="C634" s="95">
        <v>13</v>
      </c>
      <c r="D634" s="95">
        <v>18</v>
      </c>
      <c r="E634" s="95">
        <v>21</v>
      </c>
      <c r="F634" s="130"/>
    </row>
    <row r="635" spans="2:6" ht="25.5" hidden="1">
      <c r="B635" s="103" t="s">
        <v>378</v>
      </c>
      <c r="C635" s="95">
        <v>167</v>
      </c>
      <c r="D635" s="95">
        <v>139</v>
      </c>
      <c r="E635" s="95">
        <v>44</v>
      </c>
      <c r="F635" s="130"/>
    </row>
    <row r="636" spans="2:6" ht="25.5" hidden="1">
      <c r="B636" s="103" t="s">
        <v>379</v>
      </c>
      <c r="C636" s="95">
        <v>480</v>
      </c>
      <c r="D636" s="95">
        <v>597</v>
      </c>
      <c r="E636" s="95">
        <v>436</v>
      </c>
      <c r="F636" s="130"/>
    </row>
    <row r="637" spans="2:6" ht="12.75" hidden="1">
      <c r="B637" s="103" t="s">
        <v>380</v>
      </c>
      <c r="C637" s="95">
        <v>2559</v>
      </c>
      <c r="D637" s="95">
        <v>3242</v>
      </c>
      <c r="E637" s="95">
        <v>2236</v>
      </c>
      <c r="F637" s="130"/>
    </row>
    <row r="638" spans="2:6" ht="38.25">
      <c r="B638" s="102" t="s">
        <v>452</v>
      </c>
      <c r="C638" s="95">
        <v>4651</v>
      </c>
      <c r="D638" s="95">
        <v>4840</v>
      </c>
      <c r="E638" s="95">
        <v>3210</v>
      </c>
      <c r="F638" s="130">
        <v>1398</v>
      </c>
    </row>
    <row r="639" spans="2:6" ht="25.5" hidden="1">
      <c r="B639" s="103" t="s">
        <v>377</v>
      </c>
      <c r="C639" s="95">
        <v>15</v>
      </c>
      <c r="D639" s="95">
        <v>9</v>
      </c>
      <c r="E639" s="95">
        <v>24</v>
      </c>
    </row>
    <row r="640" spans="2:6" ht="25.5" hidden="1">
      <c r="B640" s="103" t="s">
        <v>378</v>
      </c>
      <c r="C640" s="95">
        <v>356</v>
      </c>
      <c r="D640" s="95">
        <v>264</v>
      </c>
      <c r="E640" s="95">
        <v>290</v>
      </c>
    </row>
    <row r="641" spans="2:7" ht="25.5" hidden="1">
      <c r="B641" s="103" t="s">
        <v>379</v>
      </c>
      <c r="C641" s="95">
        <v>1210</v>
      </c>
      <c r="D641" s="95">
        <v>827</v>
      </c>
      <c r="E641" s="95">
        <v>1106</v>
      </c>
    </row>
    <row r="642" spans="2:7" ht="12.75" hidden="1">
      <c r="B642" s="103" t="s">
        <v>380</v>
      </c>
      <c r="C642" s="95">
        <v>1678</v>
      </c>
      <c r="D642" s="95">
        <v>3663</v>
      </c>
      <c r="E642" s="95">
        <v>1672</v>
      </c>
    </row>
    <row r="643" spans="2:7" ht="12.75">
      <c r="B643" s="198"/>
      <c r="C643" s="150"/>
      <c r="D643" s="150"/>
      <c r="E643" s="150"/>
    </row>
    <row r="644" spans="2:7" ht="32.25" customHeight="1">
      <c r="B644" s="209" t="s">
        <v>931</v>
      </c>
      <c r="C644" s="209"/>
      <c r="D644" s="209"/>
      <c r="E644" s="209"/>
      <c r="F644" s="209"/>
    </row>
    <row r="645" spans="2:7" ht="12.75">
      <c r="B645" s="28"/>
      <c r="C645" s="28"/>
      <c r="D645" s="28"/>
      <c r="E645" s="28"/>
    </row>
    <row r="646" spans="2:7" ht="15">
      <c r="B646" s="120" t="s">
        <v>783</v>
      </c>
      <c r="C646" s="91"/>
      <c r="D646" s="91"/>
      <c r="E646" s="91"/>
    </row>
    <row r="647" spans="2:7" ht="12.75">
      <c r="B647" s="28"/>
      <c r="C647" s="28"/>
      <c r="D647" s="28"/>
      <c r="E647" s="28"/>
    </row>
    <row r="648" spans="2:7" ht="12.75">
      <c r="B648" s="93" t="s">
        <v>34</v>
      </c>
      <c r="C648" s="93">
        <v>2021</v>
      </c>
      <c r="D648" s="93">
        <v>2022</v>
      </c>
      <c r="E648" s="93">
        <v>2023</v>
      </c>
      <c r="F648" s="93">
        <v>2024</v>
      </c>
    </row>
    <row r="649" spans="2:7" ht="12.75">
      <c r="B649" s="94" t="s">
        <v>364</v>
      </c>
      <c r="C649" s="95">
        <f>SUM(C650:C652)</f>
        <v>616475</v>
      </c>
      <c r="D649" s="95">
        <f>SUM(D650:D652)</f>
        <v>1165820</v>
      </c>
      <c r="E649" s="95">
        <f>SUM(E650:E652)</f>
        <v>1317804</v>
      </c>
      <c r="F649" s="130">
        <v>1051550.27</v>
      </c>
      <c r="G649" s="206"/>
    </row>
    <row r="650" spans="2:7" ht="12.75">
      <c r="B650" s="103" t="s">
        <v>661</v>
      </c>
      <c r="C650" s="95">
        <v>3907</v>
      </c>
      <c r="D650" s="95">
        <v>16458</v>
      </c>
      <c r="E650" s="95">
        <v>4437</v>
      </c>
      <c r="F650" s="130">
        <v>5204</v>
      </c>
      <c r="G650" s="206"/>
    </row>
    <row r="651" spans="2:7" ht="25.5">
      <c r="B651" s="103" t="s">
        <v>662</v>
      </c>
      <c r="C651" s="95">
        <v>11696</v>
      </c>
      <c r="D651" s="95">
        <v>8976</v>
      </c>
      <c r="E651" s="95">
        <v>7395</v>
      </c>
      <c r="F651" s="196">
        <v>5069.7</v>
      </c>
      <c r="G651" s="206"/>
    </row>
    <row r="652" spans="2:7" ht="12.75">
      <c r="B652" s="103" t="s">
        <v>663</v>
      </c>
      <c r="C652" s="95">
        <v>600872</v>
      </c>
      <c r="D652" s="95">
        <v>1140386</v>
      </c>
      <c r="E652" s="95">
        <v>1305972</v>
      </c>
      <c r="F652" s="130">
        <v>1041276.57</v>
      </c>
    </row>
    <row r="653" spans="2:7" ht="12.75">
      <c r="B653" s="28"/>
      <c r="C653" s="28"/>
      <c r="D653" s="28"/>
      <c r="E653" s="28"/>
    </row>
    <row r="654" spans="2:7" ht="15">
      <c r="B654" s="108" t="s">
        <v>784</v>
      </c>
      <c r="C654" s="91"/>
      <c r="D654" s="91"/>
      <c r="E654" s="91"/>
      <c r="F654" s="48"/>
    </row>
    <row r="655" spans="2:7" ht="12.75">
      <c r="B655" s="28"/>
      <c r="C655" s="28"/>
      <c r="D655" s="28"/>
      <c r="E655" s="28"/>
    </row>
    <row r="656" spans="2:7" ht="12.75">
      <c r="B656" s="93" t="s">
        <v>34</v>
      </c>
      <c r="C656" s="93" t="s">
        <v>668</v>
      </c>
      <c r="D656" s="93">
        <v>2021</v>
      </c>
      <c r="E656" s="93">
        <v>2022</v>
      </c>
      <c r="F656" s="93">
        <v>2023</v>
      </c>
      <c r="G656" s="93">
        <v>2024</v>
      </c>
    </row>
    <row r="657" spans="2:8" ht="38.25">
      <c r="B657" s="94" t="s">
        <v>453</v>
      </c>
      <c r="C657" s="116" t="s">
        <v>670</v>
      </c>
      <c r="D657" s="95">
        <v>289097</v>
      </c>
      <c r="E657" s="95">
        <v>725609</v>
      </c>
      <c r="F657" s="105">
        <v>131863</v>
      </c>
      <c r="G657" s="194">
        <v>192817</v>
      </c>
      <c r="H657" s="178"/>
    </row>
    <row r="658" spans="2:8" ht="19.5" customHeight="1">
      <c r="B658" s="94" t="s">
        <v>454</v>
      </c>
      <c r="C658" s="116" t="s">
        <v>670</v>
      </c>
      <c r="D658" s="95">
        <v>1011</v>
      </c>
      <c r="E658" s="95">
        <v>356</v>
      </c>
      <c r="F658" s="105">
        <v>679</v>
      </c>
      <c r="G658" s="105">
        <v>708</v>
      </c>
      <c r="H658" s="178"/>
    </row>
    <row r="659" spans="2:8" ht="38.25">
      <c r="B659" s="94" t="s">
        <v>721</v>
      </c>
      <c r="C659" s="146" t="s">
        <v>408</v>
      </c>
      <c r="D659" s="95">
        <v>34870</v>
      </c>
      <c r="E659" s="95">
        <v>16370</v>
      </c>
      <c r="F659" s="95">
        <v>4313</v>
      </c>
      <c r="G659" s="95">
        <v>44967</v>
      </c>
      <c r="H659" s="178"/>
    </row>
    <row r="660" spans="2:8" ht="51">
      <c r="B660" s="94" t="s">
        <v>455</v>
      </c>
      <c r="C660" s="116" t="s">
        <v>456</v>
      </c>
      <c r="D660" s="105">
        <v>99.5</v>
      </c>
      <c r="E660" s="105">
        <v>98</v>
      </c>
      <c r="F660" s="105">
        <v>99</v>
      </c>
      <c r="G660" s="105">
        <v>98</v>
      </c>
    </row>
    <row r="661" spans="2:8" ht="38.25">
      <c r="B661" s="94" t="s">
        <v>457</v>
      </c>
      <c r="C661" s="116" t="s">
        <v>456</v>
      </c>
      <c r="D661" s="105">
        <v>99.5</v>
      </c>
      <c r="E661" s="105">
        <v>83</v>
      </c>
      <c r="F661" s="105">
        <v>90</v>
      </c>
      <c r="G661" s="105">
        <v>79</v>
      </c>
      <c r="H661" s="206"/>
    </row>
    <row r="662" spans="2:8" ht="25.5">
      <c r="B662" s="94" t="s">
        <v>458</v>
      </c>
      <c r="C662" s="116" t="s">
        <v>456</v>
      </c>
      <c r="D662" s="105">
        <v>76</v>
      </c>
      <c r="E662" s="105">
        <v>86</v>
      </c>
      <c r="F662" s="105">
        <v>83</v>
      </c>
      <c r="G662" s="194">
        <v>88</v>
      </c>
      <c r="H662" s="206"/>
    </row>
    <row r="663" spans="2:8" ht="14.25">
      <c r="B663" s="106"/>
      <c r="C663" s="106"/>
      <c r="D663" s="106"/>
      <c r="E663" s="106"/>
      <c r="F663" s="6"/>
      <c r="G663" s="6"/>
      <c r="H663" s="6"/>
    </row>
    <row r="664" spans="2:8" ht="15.75" customHeight="1">
      <c r="B664" s="28"/>
      <c r="C664" s="28"/>
      <c r="D664" s="28"/>
      <c r="E664" s="28"/>
    </row>
    <row r="665" spans="2:8" ht="15">
      <c r="B665" s="120" t="s">
        <v>785</v>
      </c>
      <c r="C665" s="91"/>
      <c r="D665" s="91"/>
      <c r="E665" s="91"/>
    </row>
    <row r="666" spans="2:8" ht="12.75">
      <c r="B666" s="28"/>
      <c r="C666" s="28"/>
      <c r="D666" s="28"/>
      <c r="E666" s="28"/>
    </row>
    <row r="667" spans="2:8" ht="12.75">
      <c r="B667" s="93" t="s">
        <v>34</v>
      </c>
      <c r="C667" s="93">
        <v>2021</v>
      </c>
      <c r="D667" s="93">
        <v>2022</v>
      </c>
      <c r="E667" s="93">
        <v>2023</v>
      </c>
      <c r="F667" s="93">
        <v>2024</v>
      </c>
    </row>
    <row r="668" spans="2:8" ht="12.75">
      <c r="B668" s="94" t="s">
        <v>364</v>
      </c>
      <c r="C668" s="113">
        <v>105.77</v>
      </c>
      <c r="D668" s="113">
        <v>210</v>
      </c>
      <c r="E668" s="113" t="s">
        <v>459</v>
      </c>
      <c r="F668" s="113">
        <v>237.4</v>
      </c>
    </row>
  </sheetData>
  <sheetProtection algorithmName="SHA-512" hashValue="GnI11c/ZZKWM87GIUQ4YFFkTOH7bsabfzFmyqpcU3nYeGRV31XRrk9D91PlULSnvMReilemSy9OBIgsW3oIRzw==" saltValue="UVqpbb4d7sIP5LHwOTc1Vw==" spinCount="100000" sheet="1" formatCells="0" formatColumns="0" formatRows="0" insertColumns="0" insertRows="0" insertHyperlinks="0" deleteColumns="0" deleteRows="0" autoFilter="0" pivotTables="0"/>
  <mergeCells count="78">
    <mergeCell ref="B44:F44"/>
    <mergeCell ref="B3:E3"/>
    <mergeCell ref="B13:F13"/>
    <mergeCell ref="B21:F21"/>
    <mergeCell ref="B36:F36"/>
    <mergeCell ref="B30:F30"/>
    <mergeCell ref="B188:E188"/>
    <mergeCell ref="B54:E54"/>
    <mergeCell ref="B62:E62"/>
    <mergeCell ref="G83:G85"/>
    <mergeCell ref="B91:E91"/>
    <mergeCell ref="B92:E92"/>
    <mergeCell ref="G143:G145"/>
    <mergeCell ref="B156:E156"/>
    <mergeCell ref="B175:F175"/>
    <mergeCell ref="B253:F253"/>
    <mergeCell ref="B189:E189"/>
    <mergeCell ref="B195:F195"/>
    <mergeCell ref="B203:F203"/>
    <mergeCell ref="B211:F211"/>
    <mergeCell ref="B219:F219"/>
    <mergeCell ref="B234:F234"/>
    <mergeCell ref="B237:F237"/>
    <mergeCell ref="B242:F242"/>
    <mergeCell ref="B245:F245"/>
    <mergeCell ref="B250:F250"/>
    <mergeCell ref="B330:F330"/>
    <mergeCell ref="B258:F258"/>
    <mergeCell ref="B261:F261"/>
    <mergeCell ref="B266:E266"/>
    <mergeCell ref="B284:E284"/>
    <mergeCell ref="B302:E302"/>
    <mergeCell ref="B307:F307"/>
    <mergeCell ref="B311:F311"/>
    <mergeCell ref="B315:F315"/>
    <mergeCell ref="B320:E320"/>
    <mergeCell ref="B321:E321"/>
    <mergeCell ref="B326:F326"/>
    <mergeCell ref="B386:F386"/>
    <mergeCell ref="B334:F334"/>
    <mergeCell ref="B339:E339"/>
    <mergeCell ref="B341:E341"/>
    <mergeCell ref="B347:E347"/>
    <mergeCell ref="B363:E363"/>
    <mergeCell ref="B368:B370"/>
    <mergeCell ref="D368:D370"/>
    <mergeCell ref="H368:H370"/>
    <mergeCell ref="B371:B373"/>
    <mergeCell ref="D371:D373"/>
    <mergeCell ref="H371:H373"/>
    <mergeCell ref="B377:F377"/>
    <mergeCell ref="B376:G376"/>
    <mergeCell ref="B404:F404"/>
    <mergeCell ref="B461:B462"/>
    <mergeCell ref="C461:C462"/>
    <mergeCell ref="D461:D462"/>
    <mergeCell ref="E461:E462"/>
    <mergeCell ref="F461:F462"/>
    <mergeCell ref="B405:F405"/>
    <mergeCell ref="B421:G421"/>
    <mergeCell ref="G461:G462"/>
    <mergeCell ref="H661:H662"/>
    <mergeCell ref="B533:F533"/>
    <mergeCell ref="B537:F537"/>
    <mergeCell ref="G610:G612"/>
    <mergeCell ref="G613:G615"/>
    <mergeCell ref="B617:E617"/>
    <mergeCell ref="G622:G624"/>
    <mergeCell ref="B626:E626"/>
    <mergeCell ref="G649:G651"/>
    <mergeCell ref="B545:F545"/>
    <mergeCell ref="B644:F644"/>
    <mergeCell ref="B599:F599"/>
    <mergeCell ref="H480:H483"/>
    <mergeCell ref="G508:G509"/>
    <mergeCell ref="B516:F516"/>
    <mergeCell ref="B503:F503"/>
    <mergeCell ref="B520:F5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0D26-9EE8-4E4E-8622-B7ED99C3222C}">
  <dimension ref="B2:J119"/>
  <sheetViews>
    <sheetView showGridLines="0" topLeftCell="A37" zoomScale="75" zoomScaleNormal="100" workbookViewId="0">
      <selection activeCell="G72" sqref="G72"/>
    </sheetView>
  </sheetViews>
  <sheetFormatPr defaultColWidth="8.85546875" defaultRowHeight="15"/>
  <cols>
    <col min="2" max="2" width="30.42578125" customWidth="1"/>
    <col min="3" max="6" width="20.42578125" customWidth="1"/>
    <col min="7" max="7" width="22.140625" customWidth="1"/>
    <col min="10" max="10" width="20.42578125" customWidth="1"/>
  </cols>
  <sheetData>
    <row r="2" spans="2:6">
      <c r="B2" s="39" t="s">
        <v>665</v>
      </c>
    </row>
    <row r="4" spans="2:6">
      <c r="B4" s="43" t="s">
        <v>932</v>
      </c>
      <c r="C4" s="49"/>
      <c r="D4" s="49"/>
      <c r="E4" s="49"/>
      <c r="F4" s="49"/>
    </row>
    <row r="6" spans="2:6">
      <c r="B6" s="64" t="s">
        <v>34</v>
      </c>
      <c r="C6" s="64">
        <v>2021</v>
      </c>
      <c r="D6" s="64">
        <v>2022</v>
      </c>
      <c r="E6" s="64">
        <v>2023</v>
      </c>
      <c r="F6" s="64">
        <v>2024</v>
      </c>
    </row>
    <row r="7" spans="2:6" ht="38.25">
      <c r="B7" s="59" t="s">
        <v>460</v>
      </c>
      <c r="C7" s="73">
        <v>627</v>
      </c>
      <c r="D7" s="80">
        <v>603.5</v>
      </c>
      <c r="E7" s="80">
        <v>707.3</v>
      </c>
      <c r="F7" s="80">
        <v>742.8</v>
      </c>
    </row>
    <row r="9" spans="2:6">
      <c r="B9" s="166" t="s">
        <v>933</v>
      </c>
    </row>
    <row r="11" spans="2:6">
      <c r="B11" s="72" t="s">
        <v>706</v>
      </c>
      <c r="C11" s="49"/>
      <c r="D11" s="49"/>
      <c r="E11" s="49"/>
      <c r="F11" s="49"/>
    </row>
    <row r="13" spans="2:6">
      <c r="B13" s="64" t="s">
        <v>34</v>
      </c>
      <c r="C13" s="64">
        <v>2021</v>
      </c>
      <c r="D13" s="64">
        <v>2022</v>
      </c>
      <c r="E13" s="64">
        <v>2023</v>
      </c>
      <c r="F13" s="64" t="s">
        <v>934</v>
      </c>
    </row>
    <row r="14" spans="2:6" ht="25.5">
      <c r="B14" s="59" t="s">
        <v>461</v>
      </c>
      <c r="C14" s="61">
        <v>6500</v>
      </c>
      <c r="D14" s="61">
        <v>7500</v>
      </c>
      <c r="E14" s="61">
        <v>7500</v>
      </c>
      <c r="F14" s="61">
        <v>1900</v>
      </c>
    </row>
    <row r="15" spans="2:6">
      <c r="B15" s="50"/>
      <c r="C15" s="51"/>
      <c r="D15" s="51"/>
      <c r="E15" s="51"/>
      <c r="F15" s="51"/>
    </row>
    <row r="16" spans="2:6">
      <c r="B16" s="166" t="s">
        <v>935</v>
      </c>
      <c r="C16" s="51"/>
      <c r="D16" s="51"/>
      <c r="E16" s="51"/>
      <c r="F16" s="51"/>
    </row>
    <row r="18" spans="2:8">
      <c r="B18" s="42" t="s">
        <v>793</v>
      </c>
      <c r="C18" s="49"/>
      <c r="D18" s="49"/>
      <c r="E18" s="49"/>
      <c r="F18" s="49"/>
    </row>
    <row r="20" spans="2:8">
      <c r="B20" s="64" t="s">
        <v>34</v>
      </c>
      <c r="C20" s="64" t="s">
        <v>668</v>
      </c>
      <c r="D20" s="64">
        <v>2021</v>
      </c>
      <c r="E20" s="64">
        <v>2022</v>
      </c>
      <c r="F20" s="64">
        <v>2023</v>
      </c>
      <c r="G20" s="64">
        <v>2024</v>
      </c>
    </row>
    <row r="21" spans="2:8">
      <c r="B21" s="59" t="s">
        <v>463</v>
      </c>
      <c r="C21" s="60" t="s">
        <v>841</v>
      </c>
      <c r="D21" s="61">
        <v>357</v>
      </c>
      <c r="E21" s="61">
        <v>326</v>
      </c>
      <c r="F21" s="61">
        <v>304</v>
      </c>
      <c r="G21" s="61">
        <v>287.10000000000002</v>
      </c>
    </row>
    <row r="22" spans="2:8">
      <c r="B22" s="59" t="s">
        <v>464</v>
      </c>
      <c r="C22" s="60" t="s">
        <v>842</v>
      </c>
      <c r="D22" s="142">
        <f>SUM(D23:D25)*1024</f>
        <v>8363008</v>
      </c>
      <c r="E22" s="142">
        <f t="shared" ref="E22:G22" si="0">SUM(E23:E25)*1024</f>
        <v>9794560</v>
      </c>
      <c r="F22" s="142">
        <f t="shared" si="0"/>
        <v>10662912</v>
      </c>
      <c r="G22" s="142">
        <f t="shared" si="0"/>
        <v>11928780.800000001</v>
      </c>
      <c r="H22" s="177"/>
    </row>
    <row r="23" spans="2:8">
      <c r="B23" s="53" t="s">
        <v>673</v>
      </c>
      <c r="C23" s="60" t="s">
        <v>465</v>
      </c>
      <c r="D23" s="61">
        <v>14</v>
      </c>
      <c r="E23" s="61">
        <v>13</v>
      </c>
      <c r="F23" s="61">
        <v>12</v>
      </c>
      <c r="G23" s="61">
        <v>10.3</v>
      </c>
    </row>
    <row r="24" spans="2:8">
      <c r="B24" s="53" t="s">
        <v>674</v>
      </c>
      <c r="C24" s="60" t="s">
        <v>465</v>
      </c>
      <c r="D24" s="61">
        <v>1370</v>
      </c>
      <c r="E24" s="61">
        <v>1242</v>
      </c>
      <c r="F24" s="61">
        <v>894</v>
      </c>
      <c r="G24" s="61">
        <v>641.29999999999995</v>
      </c>
    </row>
    <row r="25" spans="2:8">
      <c r="B25" s="53" t="s">
        <v>675</v>
      </c>
      <c r="C25" s="60" t="s">
        <v>465</v>
      </c>
      <c r="D25" s="61">
        <v>6783</v>
      </c>
      <c r="E25" s="61">
        <v>8310</v>
      </c>
      <c r="F25" s="61">
        <v>9507</v>
      </c>
      <c r="G25" s="61">
        <v>10997.6</v>
      </c>
    </row>
    <row r="26" spans="2:8" ht="38.25">
      <c r="B26" s="59" t="s">
        <v>466</v>
      </c>
      <c r="C26" s="60" t="s">
        <v>467</v>
      </c>
      <c r="D26" s="61">
        <v>66</v>
      </c>
      <c r="E26" s="61">
        <v>68</v>
      </c>
      <c r="F26" s="61">
        <v>69</v>
      </c>
      <c r="G26" s="61">
        <v>71.599999999999994</v>
      </c>
    </row>
    <row r="27" spans="2:8" ht="25.5">
      <c r="B27" s="59" t="s">
        <v>468</v>
      </c>
      <c r="C27" s="60" t="s">
        <v>671</v>
      </c>
      <c r="D27" s="61">
        <v>80.400000000000006</v>
      </c>
      <c r="E27" s="61">
        <v>80</v>
      </c>
      <c r="F27" s="61">
        <v>81.099999999999994</v>
      </c>
      <c r="G27" s="142">
        <v>82.4</v>
      </c>
    </row>
    <row r="28" spans="2:8" ht="25.5">
      <c r="B28" s="59" t="s">
        <v>469</v>
      </c>
      <c r="C28" s="60" t="s">
        <v>672</v>
      </c>
      <c r="D28" s="61">
        <v>2467</v>
      </c>
      <c r="E28" s="61">
        <v>2290</v>
      </c>
      <c r="F28" s="61">
        <v>2113</v>
      </c>
      <c r="G28" s="142">
        <v>1934</v>
      </c>
    </row>
    <row r="29" spans="2:8" ht="25.5">
      <c r="B29" s="59" t="s">
        <v>470</v>
      </c>
      <c r="C29" s="60" t="s">
        <v>672</v>
      </c>
      <c r="D29" s="61">
        <v>4200</v>
      </c>
      <c r="E29" s="61">
        <v>4421</v>
      </c>
      <c r="F29" s="61">
        <v>4742</v>
      </c>
      <c r="G29" s="142">
        <v>4955</v>
      </c>
    </row>
    <row r="30" spans="2:8" ht="15.75" customHeight="1">
      <c r="B30" s="256" t="s">
        <v>471</v>
      </c>
      <c r="C30" s="257"/>
      <c r="D30" s="257"/>
      <c r="E30" s="257"/>
      <c r="F30" s="258"/>
      <c r="G30" s="142"/>
    </row>
    <row r="31" spans="2:8" ht="14.45" customHeight="1">
      <c r="B31" s="250" t="s">
        <v>472</v>
      </c>
      <c r="C31" s="244" t="s">
        <v>456</v>
      </c>
      <c r="D31" s="252">
        <v>97</v>
      </c>
      <c r="E31" s="252">
        <v>96</v>
      </c>
      <c r="F31" s="252">
        <v>97</v>
      </c>
      <c r="G31" s="254">
        <v>97</v>
      </c>
    </row>
    <row r="32" spans="2:8" ht="14.45" customHeight="1">
      <c r="B32" s="251"/>
      <c r="C32" s="246"/>
      <c r="D32" s="253"/>
      <c r="E32" s="253"/>
      <c r="F32" s="253"/>
      <c r="G32" s="255"/>
    </row>
    <row r="33" spans="2:7" ht="14.45" customHeight="1">
      <c r="B33" s="250" t="s">
        <v>473</v>
      </c>
      <c r="C33" s="244" t="s">
        <v>456</v>
      </c>
      <c r="D33" s="252">
        <v>88</v>
      </c>
      <c r="E33" s="252">
        <v>87</v>
      </c>
      <c r="F33" s="252">
        <v>87</v>
      </c>
      <c r="G33" s="254">
        <v>83</v>
      </c>
    </row>
    <row r="34" spans="2:7" ht="14.45" customHeight="1">
      <c r="B34" s="251"/>
      <c r="C34" s="246"/>
      <c r="D34" s="253"/>
      <c r="E34" s="253"/>
      <c r="F34" s="253"/>
      <c r="G34" s="255"/>
    </row>
    <row r="35" spans="2:7" ht="14.45" customHeight="1">
      <c r="B35" s="250" t="s">
        <v>474</v>
      </c>
      <c r="C35" s="244" t="s">
        <v>456</v>
      </c>
      <c r="D35" s="252">
        <v>86</v>
      </c>
      <c r="E35" s="252">
        <v>84</v>
      </c>
      <c r="F35" s="252">
        <v>85</v>
      </c>
      <c r="G35" s="254">
        <v>89</v>
      </c>
    </row>
    <row r="36" spans="2:7" ht="14.45" customHeight="1">
      <c r="B36" s="251"/>
      <c r="C36" s="246"/>
      <c r="D36" s="253"/>
      <c r="E36" s="253"/>
      <c r="F36" s="253"/>
      <c r="G36" s="255"/>
    </row>
    <row r="39" spans="2:7">
      <c r="B39" s="31" t="s">
        <v>478</v>
      </c>
      <c r="C39" s="25"/>
      <c r="D39" s="25"/>
      <c r="E39" s="25"/>
      <c r="F39" s="25"/>
    </row>
    <row r="40" spans="2:7">
      <c r="B40" s="25"/>
      <c r="C40" s="25"/>
      <c r="D40" s="25"/>
      <c r="E40" s="25"/>
      <c r="F40" s="25"/>
    </row>
    <row r="41" spans="2:7">
      <c r="B41" s="72" t="s">
        <v>794</v>
      </c>
      <c r="C41" s="72"/>
      <c r="D41" s="72"/>
      <c r="E41" s="72"/>
      <c r="F41" s="72"/>
    </row>
    <row r="42" spans="2:7">
      <c r="B42" s="36"/>
      <c r="C42" s="36"/>
      <c r="D42" s="36"/>
      <c r="E42" s="35"/>
      <c r="F42" s="35"/>
    </row>
    <row r="43" spans="2:7">
      <c r="B43" s="64" t="s">
        <v>34</v>
      </c>
      <c r="C43" s="64" t="s">
        <v>668</v>
      </c>
      <c r="D43" s="64">
        <v>2021</v>
      </c>
      <c r="E43" s="64">
        <v>2022</v>
      </c>
      <c r="F43" s="64">
        <v>2023</v>
      </c>
      <c r="G43" s="64">
        <v>2024</v>
      </c>
    </row>
    <row r="44" spans="2:7">
      <c r="B44" s="59" t="s">
        <v>463</v>
      </c>
      <c r="C44" s="60" t="s">
        <v>726</v>
      </c>
      <c r="D44" s="61">
        <v>40176</v>
      </c>
      <c r="E44" s="61">
        <v>38111</v>
      </c>
      <c r="F44" s="61">
        <v>37256</v>
      </c>
      <c r="G44" s="61">
        <v>38483</v>
      </c>
    </row>
    <row r="45" spans="2:7">
      <c r="B45" s="60" t="s">
        <v>479</v>
      </c>
      <c r="C45" s="60" t="s">
        <v>465</v>
      </c>
      <c r="D45" s="74">
        <v>694.18</v>
      </c>
      <c r="E45" s="74">
        <v>800.58</v>
      </c>
      <c r="F45" s="74">
        <v>872.17</v>
      </c>
      <c r="G45" s="74">
        <v>886.4</v>
      </c>
    </row>
    <row r="46" spans="2:7">
      <c r="B46" s="54" t="s">
        <v>676</v>
      </c>
      <c r="C46" s="60" t="s">
        <v>360</v>
      </c>
      <c r="D46" s="74">
        <v>0.49</v>
      </c>
      <c r="E46" s="74">
        <v>0.46</v>
      </c>
      <c r="F46" s="74">
        <v>0.42</v>
      </c>
      <c r="G46" s="74">
        <v>0.4</v>
      </c>
    </row>
    <row r="47" spans="2:7">
      <c r="B47" s="54" t="s">
        <v>677</v>
      </c>
      <c r="C47" s="60" t="s">
        <v>360</v>
      </c>
      <c r="D47" s="74">
        <v>255.46</v>
      </c>
      <c r="E47" s="74">
        <v>268.52</v>
      </c>
      <c r="F47" s="74">
        <v>286.14999999999998</v>
      </c>
      <c r="G47" s="74">
        <v>282.24</v>
      </c>
    </row>
    <row r="48" spans="2:7">
      <c r="B48" s="54" t="s">
        <v>474</v>
      </c>
      <c r="C48" s="60" t="s">
        <v>360</v>
      </c>
      <c r="D48" s="74">
        <v>438.24</v>
      </c>
      <c r="E48" s="74">
        <v>531.6</v>
      </c>
      <c r="F48" s="74">
        <v>585.61</v>
      </c>
      <c r="G48" s="74">
        <v>603.76</v>
      </c>
    </row>
    <row r="49" spans="2:9" ht="38.25">
      <c r="B49" s="59" t="s">
        <v>466</v>
      </c>
      <c r="C49" s="60" t="s">
        <v>467</v>
      </c>
      <c r="D49" s="74">
        <v>69.400000000000006</v>
      </c>
      <c r="E49" s="74">
        <v>71.099999999999994</v>
      </c>
      <c r="F49" s="74">
        <v>72.5</v>
      </c>
      <c r="G49" s="74">
        <v>73.7</v>
      </c>
    </row>
    <row r="50" spans="2:9">
      <c r="B50" s="36"/>
      <c r="C50" s="36"/>
      <c r="D50" s="36"/>
      <c r="E50" s="35"/>
      <c r="F50" s="35"/>
    </row>
    <row r="51" spans="2:9">
      <c r="B51" s="42" t="s">
        <v>727</v>
      </c>
      <c r="C51" s="40"/>
      <c r="D51" s="40"/>
      <c r="E51" s="41"/>
      <c r="F51" s="41"/>
    </row>
    <row r="52" spans="2:9">
      <c r="B52" s="36"/>
      <c r="C52" s="36"/>
      <c r="D52" s="36"/>
      <c r="E52" s="35"/>
      <c r="F52" s="35"/>
    </row>
    <row r="53" spans="2:9">
      <c r="B53" s="64" t="s">
        <v>34</v>
      </c>
      <c r="C53" s="64">
        <v>2021</v>
      </c>
      <c r="D53" s="64">
        <v>2022</v>
      </c>
      <c r="E53" s="64">
        <v>2023</v>
      </c>
      <c r="F53" s="64">
        <v>2024</v>
      </c>
    </row>
    <row r="54" spans="2:9">
      <c r="B54" s="59" t="s">
        <v>728</v>
      </c>
      <c r="C54" s="74">
        <v>99.91</v>
      </c>
      <c r="D54" s="74">
        <v>99.91</v>
      </c>
      <c r="E54" s="74">
        <v>99.91</v>
      </c>
      <c r="F54" s="74">
        <v>99.91</v>
      </c>
    </row>
    <row r="55" spans="2:9">
      <c r="B55" s="59" t="s">
        <v>677</v>
      </c>
      <c r="C55" s="74">
        <v>99.86</v>
      </c>
      <c r="D55" s="74">
        <v>99.88</v>
      </c>
      <c r="E55" s="74">
        <v>99.88</v>
      </c>
      <c r="F55" s="74">
        <v>99.88</v>
      </c>
    </row>
    <row r="56" spans="2:9">
      <c r="B56" s="59" t="s">
        <v>474</v>
      </c>
      <c r="C56" s="74">
        <v>85.55</v>
      </c>
      <c r="D56" s="74">
        <v>95.74</v>
      </c>
      <c r="E56" s="74">
        <v>98.42</v>
      </c>
      <c r="F56" s="74">
        <v>99.26</v>
      </c>
    </row>
    <row r="57" spans="2:9">
      <c r="B57" s="36"/>
      <c r="C57" s="36"/>
      <c r="D57" s="36"/>
      <c r="E57" s="35"/>
      <c r="F57" s="35"/>
    </row>
    <row r="58" spans="2:9">
      <c r="B58" s="42" t="s">
        <v>480</v>
      </c>
      <c r="C58" s="42"/>
      <c r="D58" s="42"/>
      <c r="E58" s="42"/>
      <c r="F58" s="42"/>
    </row>
    <row r="59" spans="2:9">
      <c r="B59" s="36"/>
      <c r="C59" s="36"/>
      <c r="D59" s="36"/>
      <c r="E59" s="35"/>
      <c r="F59" s="35"/>
    </row>
    <row r="60" spans="2:9">
      <c r="B60" s="64" t="s">
        <v>34</v>
      </c>
      <c r="C60" s="64" t="s">
        <v>668</v>
      </c>
      <c r="D60" s="64">
        <v>2021</v>
      </c>
      <c r="E60" s="64">
        <v>2022</v>
      </c>
      <c r="F60" s="64">
        <v>2023</v>
      </c>
      <c r="G60" s="64">
        <v>2024</v>
      </c>
    </row>
    <row r="61" spans="2:9" ht="25.5">
      <c r="B61" s="59" t="s">
        <v>481</v>
      </c>
      <c r="C61" s="60" t="s">
        <v>678</v>
      </c>
      <c r="D61" s="73">
        <v>149</v>
      </c>
      <c r="E61" s="73">
        <v>159</v>
      </c>
      <c r="F61" s="73">
        <v>159</v>
      </c>
      <c r="G61" s="73">
        <v>229</v>
      </c>
    </row>
    <row r="62" spans="2:9">
      <c r="B62" s="59" t="s">
        <v>482</v>
      </c>
      <c r="C62" s="60" t="s">
        <v>678</v>
      </c>
      <c r="D62" s="74">
        <v>9.09</v>
      </c>
      <c r="E62" s="74">
        <v>9.09</v>
      </c>
      <c r="F62" s="74">
        <v>9.09</v>
      </c>
      <c r="G62" s="74">
        <v>9.09</v>
      </c>
    </row>
    <row r="63" spans="2:9">
      <c r="B63" s="36"/>
      <c r="C63" s="36"/>
      <c r="D63" s="36"/>
      <c r="E63" s="35"/>
      <c r="F63" s="35"/>
      <c r="G63" s="35"/>
      <c r="H63" s="35"/>
      <c r="I63" s="35"/>
    </row>
    <row r="64" spans="2:9">
      <c r="B64" s="64" t="s">
        <v>34</v>
      </c>
      <c r="C64" s="64" t="s">
        <v>668</v>
      </c>
      <c r="D64" s="64">
        <v>2021</v>
      </c>
      <c r="E64" s="64">
        <v>2022</v>
      </c>
      <c r="F64" s="64">
        <v>2023</v>
      </c>
      <c r="G64" s="64">
        <v>2024</v>
      </c>
    </row>
    <row r="65" spans="2:10" ht="21" customHeight="1">
      <c r="B65" s="59" t="s">
        <v>483</v>
      </c>
      <c r="C65" s="60" t="s">
        <v>456</v>
      </c>
      <c r="D65" s="71" t="s">
        <v>360</v>
      </c>
      <c r="E65" s="71" t="s">
        <v>360</v>
      </c>
      <c r="F65" s="66">
        <v>1</v>
      </c>
      <c r="G65" s="66">
        <v>1</v>
      </c>
    </row>
    <row r="66" spans="2:10" ht="15.75" customHeight="1">
      <c r="B66" s="241" t="s">
        <v>484</v>
      </c>
      <c r="C66" s="244" t="s">
        <v>485</v>
      </c>
      <c r="D66" s="247" t="s">
        <v>360</v>
      </c>
      <c r="E66" s="247" t="s">
        <v>360</v>
      </c>
      <c r="F66" s="71" t="s">
        <v>486</v>
      </c>
      <c r="G66" s="71" t="s">
        <v>795</v>
      </c>
    </row>
    <row r="67" spans="2:10">
      <c r="B67" s="242"/>
      <c r="C67" s="245"/>
      <c r="D67" s="248"/>
      <c r="E67" s="248"/>
      <c r="F67" s="71" t="s">
        <v>487</v>
      </c>
      <c r="G67" s="71" t="s">
        <v>796</v>
      </c>
    </row>
    <row r="68" spans="2:10" ht="38.25">
      <c r="B68" s="243"/>
      <c r="C68" s="246"/>
      <c r="D68" s="249"/>
      <c r="E68" s="249"/>
      <c r="F68" s="71" t="s">
        <v>488</v>
      </c>
      <c r="G68" s="71" t="s">
        <v>797</v>
      </c>
    </row>
    <row r="69" spans="2:10">
      <c r="B69" s="59" t="s">
        <v>489</v>
      </c>
      <c r="C69" s="60" t="s">
        <v>490</v>
      </c>
      <c r="D69" s="61" t="s">
        <v>360</v>
      </c>
      <c r="E69" s="61" t="s">
        <v>360</v>
      </c>
      <c r="F69" s="61">
        <v>2000000</v>
      </c>
      <c r="G69" s="61">
        <v>2000000</v>
      </c>
    </row>
    <row r="70" spans="2:10">
      <c r="B70" s="55" t="s">
        <v>491</v>
      </c>
      <c r="C70" s="60" t="s">
        <v>456</v>
      </c>
      <c r="D70" s="61" t="s">
        <v>360</v>
      </c>
      <c r="E70" s="61" t="s">
        <v>360</v>
      </c>
      <c r="F70" s="61">
        <v>100</v>
      </c>
      <c r="G70" s="61">
        <v>100</v>
      </c>
    </row>
    <row r="71" spans="2:10" ht="25.5">
      <c r="B71" s="59" t="s">
        <v>468</v>
      </c>
      <c r="C71" s="60" t="s">
        <v>681</v>
      </c>
      <c r="D71" s="61">
        <v>5733270</v>
      </c>
      <c r="E71" s="61">
        <v>5731743</v>
      </c>
      <c r="F71" s="61">
        <v>5691218</v>
      </c>
      <c r="G71" s="61">
        <v>5719093</v>
      </c>
    </row>
    <row r="72" spans="2:10" ht="25.5">
      <c r="B72" s="59" t="s">
        <v>470</v>
      </c>
      <c r="C72" s="60" t="s">
        <v>681</v>
      </c>
      <c r="D72" s="61">
        <v>57929</v>
      </c>
      <c r="E72" s="61">
        <v>57685</v>
      </c>
      <c r="F72" s="61">
        <v>57569</v>
      </c>
      <c r="G72" s="61">
        <v>59351</v>
      </c>
    </row>
    <row r="73" spans="2:10">
      <c r="B73" s="59" t="s">
        <v>114</v>
      </c>
      <c r="C73" s="60" t="s">
        <v>492</v>
      </c>
      <c r="D73" s="61">
        <v>213969814995</v>
      </c>
      <c r="E73" s="61">
        <v>236160218553</v>
      </c>
      <c r="F73" s="61">
        <v>247300198997</v>
      </c>
      <c r="G73" s="61">
        <v>254599668314</v>
      </c>
    </row>
    <row r="74" spans="2:10">
      <c r="B74" s="36"/>
      <c r="C74" s="36"/>
      <c r="D74" s="36"/>
      <c r="E74" s="35"/>
      <c r="F74" s="35"/>
    </row>
    <row r="75" spans="2:10">
      <c r="B75" s="72" t="s">
        <v>493</v>
      </c>
      <c r="C75" s="40"/>
      <c r="D75" s="40"/>
      <c r="E75" s="41"/>
      <c r="F75" s="41"/>
    </row>
    <row r="76" spans="2:10">
      <c r="B76" s="36"/>
      <c r="C76" s="36"/>
      <c r="D76" s="36"/>
      <c r="E76" s="35"/>
      <c r="F76" s="35"/>
    </row>
    <row r="77" spans="2:10">
      <c r="B77" s="64" t="s">
        <v>34</v>
      </c>
      <c r="C77" s="64" t="s">
        <v>462</v>
      </c>
      <c r="D77" s="64">
        <v>2021</v>
      </c>
      <c r="E77" s="64">
        <v>2022</v>
      </c>
      <c r="F77" s="64">
        <v>2023</v>
      </c>
      <c r="G77" s="64">
        <v>2024</v>
      </c>
    </row>
    <row r="78" spans="2:10" ht="102">
      <c r="B78" s="59" t="s">
        <v>494</v>
      </c>
      <c r="C78" s="60" t="s">
        <v>456</v>
      </c>
      <c r="D78" s="179" t="s">
        <v>495</v>
      </c>
      <c r="E78" s="179">
        <v>2.4399999999999999E-3</v>
      </c>
      <c r="F78" s="179" t="s">
        <v>496</v>
      </c>
      <c r="G78" s="179">
        <f>250/G71*100</f>
        <v>4.3713225156506458E-3</v>
      </c>
      <c r="J78" s="167"/>
    </row>
    <row r="79" spans="2:10">
      <c r="B79" s="26"/>
      <c r="C79" s="26"/>
      <c r="D79" s="26"/>
      <c r="E79" s="25"/>
      <c r="F79" s="25"/>
    </row>
    <row r="80" spans="2:10">
      <c r="B80" s="26"/>
      <c r="C80" s="26"/>
      <c r="D80" s="26"/>
      <c r="E80" s="25"/>
      <c r="F80" s="25"/>
    </row>
    <row r="81" spans="2:6">
      <c r="B81" s="26"/>
      <c r="C81" s="26"/>
      <c r="D81" s="26"/>
      <c r="E81" s="25"/>
      <c r="F81" s="25"/>
    </row>
    <row r="82" spans="2:6">
      <c r="B82" s="26"/>
      <c r="C82" s="26"/>
      <c r="D82" s="26"/>
      <c r="E82" s="25"/>
      <c r="F82" s="25"/>
    </row>
    <row r="83" spans="2:6">
      <c r="B83" s="26"/>
      <c r="C83" s="26"/>
      <c r="D83" s="26"/>
      <c r="E83" s="25"/>
      <c r="F83" s="25"/>
    </row>
    <row r="84" spans="2:6">
      <c r="B84" s="26"/>
      <c r="C84" s="26"/>
      <c r="D84" s="26"/>
      <c r="E84" s="25"/>
      <c r="F84" s="25"/>
    </row>
    <row r="85" spans="2:6">
      <c r="B85" s="26"/>
      <c r="C85" s="26"/>
      <c r="D85" s="26"/>
      <c r="E85" s="25"/>
      <c r="F85" s="25"/>
    </row>
    <row r="86" spans="2:6">
      <c r="B86" s="26"/>
      <c r="C86" s="26"/>
      <c r="D86" s="26"/>
      <c r="E86" s="25"/>
      <c r="F86" s="25"/>
    </row>
    <row r="87" spans="2:6">
      <c r="B87" s="26"/>
      <c r="C87" s="26"/>
      <c r="D87" s="26"/>
      <c r="E87" s="25"/>
      <c r="F87" s="25"/>
    </row>
    <row r="88" spans="2:6">
      <c r="B88" s="26"/>
      <c r="C88" s="26"/>
      <c r="D88" s="26"/>
      <c r="E88" s="25"/>
      <c r="F88" s="25"/>
    </row>
    <row r="89" spans="2:6">
      <c r="B89" s="26"/>
      <c r="C89" s="26"/>
      <c r="D89" s="26"/>
      <c r="E89" s="25"/>
      <c r="F89" s="25"/>
    </row>
    <row r="90" spans="2:6">
      <c r="B90" s="26"/>
      <c r="C90" s="26"/>
      <c r="D90" s="26"/>
      <c r="E90" s="25"/>
      <c r="F90" s="25"/>
    </row>
    <row r="91" spans="2:6">
      <c r="B91" s="26"/>
      <c r="C91" s="26"/>
      <c r="D91" s="26"/>
      <c r="E91" s="25"/>
      <c r="F91" s="25"/>
    </row>
    <row r="92" spans="2:6">
      <c r="B92" s="26"/>
      <c r="C92" s="26"/>
      <c r="D92" s="26"/>
      <c r="E92" s="25"/>
      <c r="F92" s="25"/>
    </row>
    <row r="93" spans="2:6">
      <c r="B93" s="26"/>
      <c r="C93" s="26"/>
      <c r="D93" s="26"/>
      <c r="E93" s="25"/>
      <c r="F93" s="25"/>
    </row>
    <row r="94" spans="2:6">
      <c r="B94" s="26"/>
      <c r="C94" s="26"/>
      <c r="D94" s="26"/>
      <c r="E94" s="25"/>
      <c r="F94" s="25"/>
    </row>
    <row r="95" spans="2:6">
      <c r="B95" s="26"/>
      <c r="C95" s="26"/>
      <c r="D95" s="26"/>
      <c r="E95" s="25"/>
      <c r="F95" s="25"/>
    </row>
    <row r="96" spans="2:6">
      <c r="B96" s="26"/>
      <c r="C96" s="26"/>
      <c r="D96" s="26"/>
      <c r="E96" s="25"/>
      <c r="F96" s="25"/>
    </row>
    <row r="97" spans="2:6">
      <c r="B97" s="26"/>
      <c r="C97" s="26"/>
      <c r="D97" s="26"/>
      <c r="E97" s="25"/>
      <c r="F97" s="25"/>
    </row>
    <row r="98" spans="2:6">
      <c r="B98" s="26"/>
      <c r="C98" s="26"/>
      <c r="D98" s="26"/>
      <c r="E98" s="25"/>
      <c r="F98" s="25"/>
    </row>
    <row r="99" spans="2:6">
      <c r="B99" s="26"/>
      <c r="C99" s="26"/>
      <c r="D99" s="26"/>
      <c r="E99" s="25"/>
      <c r="F99" s="25"/>
    </row>
    <row r="100" spans="2:6">
      <c r="B100" s="26"/>
      <c r="C100" s="26"/>
      <c r="D100" s="26"/>
      <c r="E100" s="25"/>
      <c r="F100" s="25"/>
    </row>
    <row r="101" spans="2:6">
      <c r="B101" s="26"/>
      <c r="C101" s="26"/>
      <c r="D101" s="26"/>
      <c r="E101" s="25"/>
      <c r="F101" s="25"/>
    </row>
    <row r="102" spans="2:6">
      <c r="B102" s="26"/>
      <c r="C102" s="26"/>
      <c r="D102" s="26"/>
      <c r="E102" s="25"/>
      <c r="F102" s="25"/>
    </row>
    <row r="103" spans="2:6">
      <c r="B103" s="26"/>
      <c r="C103" s="26"/>
      <c r="D103" s="26"/>
      <c r="E103" s="25"/>
      <c r="F103" s="25"/>
    </row>
    <row r="104" spans="2:6">
      <c r="B104" s="26"/>
      <c r="C104" s="26"/>
      <c r="D104" s="26"/>
      <c r="E104" s="25"/>
      <c r="F104" s="25"/>
    </row>
    <row r="105" spans="2:6">
      <c r="B105" s="26"/>
      <c r="C105" s="26"/>
      <c r="D105" s="26"/>
      <c r="E105" s="25"/>
      <c r="F105" s="25"/>
    </row>
    <row r="106" spans="2:6">
      <c r="B106" s="26"/>
      <c r="C106" s="26"/>
      <c r="D106" s="26"/>
      <c r="E106" s="25"/>
      <c r="F106" s="25"/>
    </row>
    <row r="107" spans="2:6">
      <c r="B107" s="26"/>
      <c r="C107" s="26"/>
      <c r="D107" s="26"/>
      <c r="E107" s="25"/>
      <c r="F107" s="25"/>
    </row>
    <row r="108" spans="2:6">
      <c r="B108" s="26"/>
      <c r="C108" s="26"/>
      <c r="D108" s="26"/>
      <c r="E108" s="25"/>
      <c r="F108" s="25"/>
    </row>
    <row r="109" spans="2:6">
      <c r="B109" s="26"/>
      <c r="C109" s="26"/>
      <c r="D109" s="26"/>
      <c r="E109" s="25"/>
      <c r="F109" s="25"/>
    </row>
    <row r="110" spans="2:6">
      <c r="B110" s="26"/>
      <c r="C110" s="26"/>
      <c r="D110" s="26"/>
      <c r="E110" s="25"/>
      <c r="F110" s="25"/>
    </row>
    <row r="111" spans="2:6">
      <c r="B111" s="26"/>
      <c r="C111" s="26"/>
      <c r="D111" s="26"/>
      <c r="E111" s="25"/>
      <c r="F111" s="25"/>
    </row>
    <row r="112" spans="2:6">
      <c r="B112" s="26"/>
      <c r="C112" s="26"/>
      <c r="D112" s="26"/>
      <c r="E112" s="25"/>
      <c r="F112" s="25"/>
    </row>
    <row r="113" spans="2:6">
      <c r="B113" s="26"/>
      <c r="C113" s="26"/>
      <c r="D113" s="26"/>
      <c r="E113" s="25"/>
      <c r="F113" s="25"/>
    </row>
    <row r="114" spans="2:6">
      <c r="B114" s="26"/>
      <c r="C114" s="26"/>
      <c r="D114" s="26"/>
      <c r="E114" s="25"/>
      <c r="F114" s="25"/>
    </row>
    <row r="115" spans="2:6">
      <c r="B115" s="26"/>
      <c r="C115" s="26"/>
      <c r="D115" s="26"/>
      <c r="E115" s="25"/>
      <c r="F115" s="25"/>
    </row>
    <row r="116" spans="2:6">
      <c r="B116" s="26"/>
      <c r="C116" s="26"/>
      <c r="D116" s="26"/>
      <c r="E116" s="25"/>
      <c r="F116" s="25"/>
    </row>
    <row r="117" spans="2:6">
      <c r="B117" s="26"/>
      <c r="C117" s="26"/>
      <c r="D117" s="26"/>
      <c r="E117" s="25"/>
      <c r="F117" s="25"/>
    </row>
    <row r="118" spans="2:6">
      <c r="B118" s="26"/>
      <c r="C118" s="26"/>
      <c r="D118" s="26"/>
      <c r="E118" s="25"/>
      <c r="F118" s="25"/>
    </row>
    <row r="119" spans="2:6">
      <c r="B119" s="26"/>
      <c r="C119" s="26"/>
      <c r="D119" s="26"/>
      <c r="E119" s="25"/>
      <c r="F119" s="25"/>
    </row>
  </sheetData>
  <sheetProtection algorithmName="SHA-512" hashValue="1XEQs4wwgfYXm12S9R86BNAAEXAvw5IHf0g3/0wukQMqzsiDWH3qun9ngo2HbiByXfmnGM+DV6nw8iSeeA/m1w==" saltValue="C74C+Dgn5JXAWaRDrjxKhA==" spinCount="100000" sheet="1" formatCells="0" formatColumns="0" formatRows="0" insertColumns="0" insertRows="0" insertHyperlinks="0" deleteColumns="0" deleteRows="0" autoFilter="0" pivotTables="0"/>
  <mergeCells count="23">
    <mergeCell ref="B30:F30"/>
    <mergeCell ref="B31:B32"/>
    <mergeCell ref="C31:C32"/>
    <mergeCell ref="D31:D32"/>
    <mergeCell ref="E31:E32"/>
    <mergeCell ref="F31:F32"/>
    <mergeCell ref="F35:F36"/>
    <mergeCell ref="G35:G36"/>
    <mergeCell ref="G31:G32"/>
    <mergeCell ref="B33:B34"/>
    <mergeCell ref="C33:C34"/>
    <mergeCell ref="D33:D34"/>
    <mergeCell ref="E33:E34"/>
    <mergeCell ref="F33:F34"/>
    <mergeCell ref="G33:G34"/>
    <mergeCell ref="B66:B68"/>
    <mergeCell ref="C66:C68"/>
    <mergeCell ref="D66:D68"/>
    <mergeCell ref="E66:E68"/>
    <mergeCell ref="B35:B36"/>
    <mergeCell ref="C35:C36"/>
    <mergeCell ref="D35:D36"/>
    <mergeCell ref="E35:E3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80"/>
  <sheetViews>
    <sheetView showGridLines="0" topLeftCell="A46" zoomScale="85" zoomScaleNormal="80" workbookViewId="0">
      <selection activeCell="B48" sqref="B48"/>
    </sheetView>
  </sheetViews>
  <sheetFormatPr defaultColWidth="8.85546875" defaultRowHeight="15"/>
  <cols>
    <col min="2" max="2" width="30.42578125" customWidth="1"/>
    <col min="3" max="8" width="20.42578125" customWidth="1"/>
  </cols>
  <sheetData>
    <row r="1" spans="2:6">
      <c r="B1" s="32"/>
      <c r="C1" s="32"/>
      <c r="D1" s="32"/>
      <c r="E1" s="32"/>
      <c r="F1" s="32"/>
    </row>
    <row r="2" spans="2:6">
      <c r="B2" s="31" t="s">
        <v>666</v>
      </c>
      <c r="C2" s="32"/>
      <c r="D2" s="32"/>
      <c r="E2" s="32"/>
      <c r="F2" s="32"/>
    </row>
    <row r="3" spans="2:6">
      <c r="B3" s="32"/>
      <c r="C3" s="32"/>
      <c r="D3" s="32"/>
      <c r="E3" s="32"/>
      <c r="F3" s="32"/>
    </row>
    <row r="4" spans="2:6">
      <c r="B4" s="72" t="s">
        <v>729</v>
      </c>
      <c r="C4" s="46"/>
      <c r="D4" s="46"/>
      <c r="E4" s="46"/>
      <c r="F4" s="32"/>
    </row>
    <row r="5" spans="2:6">
      <c r="B5" s="32"/>
      <c r="C5" s="32"/>
      <c r="D5" s="32"/>
      <c r="E5" s="32"/>
      <c r="F5" s="32"/>
    </row>
    <row r="6" spans="2:6">
      <c r="B6" s="64" t="s">
        <v>34</v>
      </c>
      <c r="C6" s="64">
        <v>2022</v>
      </c>
      <c r="D6" s="64">
        <v>2023</v>
      </c>
      <c r="E6" s="64">
        <v>2024</v>
      </c>
    </row>
    <row r="7" spans="2:6">
      <c r="B7" s="59" t="s">
        <v>497</v>
      </c>
      <c r="C7" s="80">
        <v>534.11599999999999</v>
      </c>
      <c r="D7" s="73">
        <v>605.99099999999999</v>
      </c>
      <c r="E7" s="73">
        <v>703.7</v>
      </c>
    </row>
    <row r="8" spans="2:6">
      <c r="B8" s="59" t="s">
        <v>498</v>
      </c>
      <c r="C8" s="80">
        <v>220.054</v>
      </c>
      <c r="D8" s="80">
        <v>234.23699999999999</v>
      </c>
      <c r="E8" s="80">
        <v>246.4</v>
      </c>
      <c r="F8" s="32"/>
    </row>
    <row r="9" spans="2:6" ht="25.5">
      <c r="B9" s="59" t="s">
        <v>936</v>
      </c>
      <c r="C9" s="80">
        <v>111.2</v>
      </c>
      <c r="D9" s="80">
        <v>101.5</v>
      </c>
      <c r="E9" s="80">
        <v>132.4</v>
      </c>
      <c r="F9" s="32"/>
    </row>
    <row r="10" spans="2:6">
      <c r="B10" s="32"/>
      <c r="C10" s="32"/>
      <c r="D10" s="32"/>
      <c r="E10" s="32"/>
      <c r="F10" s="32"/>
    </row>
    <row r="11" spans="2:6">
      <c r="B11" s="141" t="s">
        <v>937</v>
      </c>
      <c r="C11" s="32"/>
      <c r="D11" s="32"/>
      <c r="E11" s="32"/>
      <c r="F11" s="32"/>
    </row>
    <row r="12" spans="2:6">
      <c r="B12" s="32"/>
      <c r="C12" s="32"/>
      <c r="D12" s="32"/>
      <c r="E12" s="32"/>
      <c r="F12" s="32"/>
    </row>
    <row r="13" spans="2:6">
      <c r="B13" s="72" t="s">
        <v>839</v>
      </c>
      <c r="C13" s="46"/>
      <c r="D13" s="46"/>
      <c r="E13" s="46"/>
      <c r="F13" s="46"/>
    </row>
    <row r="14" spans="2:6">
      <c r="B14" s="32"/>
      <c r="C14" s="32"/>
      <c r="D14" s="32"/>
      <c r="E14" s="32"/>
      <c r="F14" s="32"/>
    </row>
    <row r="15" spans="2:6">
      <c r="B15" s="64" t="s">
        <v>34</v>
      </c>
      <c r="C15" s="64" t="s">
        <v>668</v>
      </c>
      <c r="D15" s="64">
        <v>2022</v>
      </c>
      <c r="E15" s="64">
        <v>2023</v>
      </c>
      <c r="F15" s="64">
        <v>2024</v>
      </c>
    </row>
    <row r="16" spans="2:6" ht="30.95" customHeight="1">
      <c r="B16" s="270" t="s">
        <v>938</v>
      </c>
      <c r="C16" s="244" t="s">
        <v>678</v>
      </c>
      <c r="D16" s="274">
        <v>33.9</v>
      </c>
      <c r="E16" s="274">
        <v>34.299999999999997</v>
      </c>
      <c r="F16" s="274">
        <v>35</v>
      </c>
    </row>
    <row r="17" spans="2:6" ht="14.45" customHeight="1">
      <c r="B17" s="271"/>
      <c r="C17" s="246"/>
      <c r="D17" s="275"/>
      <c r="E17" s="275"/>
      <c r="F17" s="275"/>
    </row>
    <row r="18" spans="2:6">
      <c r="B18" s="193" t="s">
        <v>840</v>
      </c>
      <c r="C18" s="60" t="s">
        <v>679</v>
      </c>
      <c r="D18" s="80">
        <v>66.3</v>
      </c>
      <c r="E18" s="80">
        <v>67.2</v>
      </c>
      <c r="F18" s="80">
        <v>68.599999999999994</v>
      </c>
    </row>
    <row r="19" spans="2:6">
      <c r="B19" s="32"/>
      <c r="C19" s="32"/>
      <c r="D19" s="32"/>
      <c r="E19" s="32"/>
      <c r="F19" s="32"/>
    </row>
    <row r="20" spans="2:6" ht="30.95" customHeight="1">
      <c r="B20" s="269" t="s">
        <v>939</v>
      </c>
      <c r="C20" s="269"/>
      <c r="D20" s="269"/>
      <c r="E20" s="269"/>
      <c r="F20" s="269"/>
    </row>
    <row r="21" spans="2:6">
      <c r="B21" s="32"/>
      <c r="C21" s="32"/>
      <c r="D21" s="32"/>
      <c r="E21" s="32"/>
      <c r="F21" s="32"/>
    </row>
    <row r="22" spans="2:6">
      <c r="B22" s="43" t="s">
        <v>940</v>
      </c>
      <c r="C22" s="46"/>
      <c r="D22" s="46"/>
      <c r="E22" s="46"/>
      <c r="F22" s="46"/>
    </row>
    <row r="23" spans="2:6">
      <c r="B23" s="32"/>
      <c r="C23" s="32"/>
      <c r="D23" s="32"/>
      <c r="E23" s="32"/>
      <c r="F23" s="32"/>
    </row>
    <row r="24" spans="2:6">
      <c r="B24" s="64" t="s">
        <v>34</v>
      </c>
      <c r="C24" s="64">
        <v>2022</v>
      </c>
      <c r="D24" s="64">
        <v>2023</v>
      </c>
      <c r="E24" s="64">
        <v>2024</v>
      </c>
      <c r="F24" s="32"/>
    </row>
    <row r="25" spans="2:6">
      <c r="B25" s="59" t="s">
        <v>364</v>
      </c>
      <c r="C25" s="61">
        <v>63051</v>
      </c>
      <c r="D25" s="61">
        <v>53703</v>
      </c>
      <c r="E25" s="61">
        <v>23527</v>
      </c>
    </row>
    <row r="26" spans="2:6">
      <c r="B26" s="241" t="s">
        <v>377</v>
      </c>
      <c r="C26" s="276" t="s">
        <v>366</v>
      </c>
      <c r="D26" s="276" t="s">
        <v>366</v>
      </c>
      <c r="E26" s="276" t="s">
        <v>366</v>
      </c>
      <c r="F26" s="32"/>
    </row>
    <row r="27" spans="2:6">
      <c r="B27" s="243"/>
      <c r="C27" s="277"/>
      <c r="D27" s="277"/>
      <c r="E27" s="277"/>
      <c r="F27" s="32"/>
    </row>
    <row r="28" spans="2:6">
      <c r="B28" s="241" t="s">
        <v>378</v>
      </c>
      <c r="C28" s="276" t="s">
        <v>366</v>
      </c>
      <c r="D28" s="276" t="s">
        <v>366</v>
      </c>
      <c r="E28" s="278" t="s">
        <v>366</v>
      </c>
      <c r="F28" s="32"/>
    </row>
    <row r="29" spans="2:6">
      <c r="B29" s="243"/>
      <c r="C29" s="277"/>
      <c r="D29" s="277"/>
      <c r="E29" s="279"/>
      <c r="F29" s="32"/>
    </row>
    <row r="30" spans="2:6">
      <c r="B30" s="241" t="s">
        <v>379</v>
      </c>
      <c r="C30" s="276" t="s">
        <v>366</v>
      </c>
      <c r="D30" s="276" t="s">
        <v>366</v>
      </c>
      <c r="E30" s="278" t="s">
        <v>366</v>
      </c>
      <c r="F30" s="32"/>
    </row>
    <row r="31" spans="2:6">
      <c r="B31" s="243"/>
      <c r="C31" s="277"/>
      <c r="D31" s="277"/>
      <c r="E31" s="279"/>
      <c r="F31" s="32"/>
    </row>
    <row r="32" spans="2:6">
      <c r="B32" s="59" t="s">
        <v>380</v>
      </c>
      <c r="C32" s="197" t="s">
        <v>366</v>
      </c>
      <c r="D32" s="197" t="s">
        <v>366</v>
      </c>
      <c r="E32" s="197" t="s">
        <v>366</v>
      </c>
      <c r="F32" s="32"/>
    </row>
    <row r="33" spans="2:6">
      <c r="B33" s="50"/>
      <c r="C33" s="51"/>
      <c r="D33" s="51"/>
      <c r="E33" s="51"/>
      <c r="F33" s="32"/>
    </row>
    <row r="34" spans="2:6" ht="95.25" customHeight="1">
      <c r="B34" s="269" t="s">
        <v>941</v>
      </c>
      <c r="C34" s="269"/>
      <c r="D34" s="269"/>
      <c r="E34" s="269"/>
      <c r="F34" s="269"/>
    </row>
    <row r="35" spans="2:6" ht="23.25" customHeight="1">
      <c r="B35" s="75"/>
      <c r="C35" s="75"/>
      <c r="D35" s="75"/>
      <c r="E35" s="75"/>
      <c r="F35" s="75"/>
    </row>
    <row r="36" spans="2:6">
      <c r="B36" s="43" t="s">
        <v>730</v>
      </c>
      <c r="C36" s="46"/>
      <c r="D36" s="46"/>
      <c r="E36" s="46"/>
      <c r="F36" s="46"/>
    </row>
    <row r="37" spans="2:6">
      <c r="B37" s="50"/>
      <c r="C37" s="51"/>
      <c r="D37" s="51"/>
      <c r="E37" s="51"/>
      <c r="F37" s="32"/>
    </row>
    <row r="38" spans="2:6">
      <c r="B38" s="64" t="s">
        <v>34</v>
      </c>
      <c r="C38" s="64" t="s">
        <v>668</v>
      </c>
      <c r="D38" s="64">
        <v>2022</v>
      </c>
      <c r="E38" s="64">
        <v>2023</v>
      </c>
      <c r="F38" s="64">
        <v>2024</v>
      </c>
    </row>
    <row r="39" spans="2:6" ht="76.5">
      <c r="B39" s="59" t="s">
        <v>499</v>
      </c>
      <c r="C39" s="76" t="s">
        <v>681</v>
      </c>
      <c r="D39" s="142">
        <v>63051</v>
      </c>
      <c r="E39" s="142">
        <v>53703</v>
      </c>
      <c r="F39" s="142">
        <v>42882</v>
      </c>
    </row>
    <row r="40" spans="2:6" ht="63.75">
      <c r="B40" s="59" t="s">
        <v>500</v>
      </c>
      <c r="C40" s="60" t="s">
        <v>456</v>
      </c>
      <c r="D40" s="168">
        <f>D39/'Ответственность перед сотру'!D8</f>
        <v>1.0524286429644467</v>
      </c>
      <c r="E40" s="168">
        <f>E39/'Ответственность перед сотру'!E8</f>
        <v>0.91916270153698698</v>
      </c>
      <c r="F40" s="168">
        <f>F39/'Ответственность перед сотру'!F8</f>
        <v>0.68054784085318432</v>
      </c>
    </row>
    <row r="41" spans="2:6" ht="76.5">
      <c r="B41" s="59" t="s">
        <v>697</v>
      </c>
      <c r="C41" s="60" t="s">
        <v>670</v>
      </c>
      <c r="D41" s="142">
        <v>3200</v>
      </c>
      <c r="E41" s="142">
        <v>4093</v>
      </c>
      <c r="F41" s="142">
        <v>4497</v>
      </c>
    </row>
    <row r="42" spans="2:6">
      <c r="B42" s="50"/>
      <c r="C42" s="51"/>
      <c r="D42" s="51"/>
      <c r="E42" s="51"/>
      <c r="F42" s="32"/>
    </row>
    <row r="43" spans="2:6">
      <c r="B43" s="72" t="s">
        <v>1033</v>
      </c>
      <c r="C43" s="46"/>
      <c r="D43" s="46"/>
      <c r="E43" s="46"/>
      <c r="F43" s="46"/>
    </row>
    <row r="44" spans="2:6">
      <c r="B44" s="32"/>
      <c r="C44" s="32"/>
      <c r="D44" s="32"/>
      <c r="E44" s="32"/>
      <c r="F44" s="32"/>
    </row>
    <row r="45" spans="2:6">
      <c r="B45" s="64" t="s">
        <v>34</v>
      </c>
      <c r="C45" s="64">
        <v>2022</v>
      </c>
      <c r="D45" s="64">
        <v>2023</v>
      </c>
      <c r="E45" s="64">
        <v>2024</v>
      </c>
    </row>
    <row r="46" spans="2:6" ht="25.5">
      <c r="B46" s="59" t="s">
        <v>501</v>
      </c>
      <c r="C46" s="61">
        <v>13397</v>
      </c>
      <c r="D46" s="61">
        <v>53703</v>
      </c>
      <c r="E46" s="142" t="s">
        <v>366</v>
      </c>
    </row>
    <row r="47" spans="2:6" ht="25.5">
      <c r="B47" s="59" t="s">
        <v>502</v>
      </c>
      <c r="C47" s="61">
        <v>30972</v>
      </c>
      <c r="D47" s="61">
        <v>10582</v>
      </c>
      <c r="E47" s="142" t="s">
        <v>366</v>
      </c>
      <c r="F47" s="32"/>
    </row>
    <row r="48" spans="2:6" ht="26.45" customHeight="1">
      <c r="B48" s="59" t="s">
        <v>1034</v>
      </c>
      <c r="C48" s="61" t="s">
        <v>366</v>
      </c>
      <c r="D48" s="61" t="s">
        <v>366</v>
      </c>
      <c r="E48" s="61">
        <v>47757</v>
      </c>
      <c r="F48" s="32"/>
    </row>
    <row r="49" spans="2:6" ht="26.45" customHeight="1">
      <c r="B49" s="50"/>
      <c r="C49" s="51"/>
      <c r="D49" s="51"/>
      <c r="E49" s="51"/>
      <c r="F49" s="32"/>
    </row>
    <row r="50" spans="2:6" ht="91.5" customHeight="1">
      <c r="B50" s="280" t="s">
        <v>1035</v>
      </c>
      <c r="C50" s="280"/>
      <c r="D50" s="280"/>
      <c r="E50" s="280"/>
      <c r="F50" s="280"/>
    </row>
    <row r="51" spans="2:6">
      <c r="B51" s="32"/>
      <c r="C51" s="32"/>
      <c r="D51" s="32"/>
      <c r="E51" s="32"/>
      <c r="F51" s="32"/>
    </row>
    <row r="52" spans="2:6">
      <c r="B52" s="72" t="s">
        <v>942</v>
      </c>
      <c r="C52" s="46"/>
      <c r="D52" s="46"/>
      <c r="E52" s="46"/>
    </row>
    <row r="53" spans="2:6">
      <c r="B53" s="32"/>
      <c r="C53" s="32"/>
      <c r="D53" s="32"/>
      <c r="E53" s="32"/>
      <c r="F53" s="32"/>
    </row>
    <row r="54" spans="2:6">
      <c r="B54" s="64" t="s">
        <v>34</v>
      </c>
      <c r="C54" s="64">
        <v>2022</v>
      </c>
      <c r="D54" s="64">
        <v>2023</v>
      </c>
      <c r="E54" s="64">
        <v>2024</v>
      </c>
      <c r="F54" s="32"/>
    </row>
    <row r="55" spans="2:6" ht="30" customHeight="1">
      <c r="B55" s="59" t="s">
        <v>503</v>
      </c>
      <c r="C55" s="73">
        <v>5</v>
      </c>
      <c r="D55" s="73">
        <v>5</v>
      </c>
      <c r="E55" s="143">
        <v>3</v>
      </c>
      <c r="F55" s="32"/>
    </row>
    <row r="56" spans="2:6" ht="15" customHeight="1">
      <c r="B56" s="32"/>
      <c r="C56" s="32"/>
      <c r="D56" s="32"/>
      <c r="E56" s="32"/>
      <c r="F56" s="32"/>
    </row>
    <row r="57" spans="2:6" ht="56.25" customHeight="1">
      <c r="B57" s="269" t="s">
        <v>943</v>
      </c>
      <c r="C57" s="269"/>
      <c r="D57" s="269"/>
      <c r="E57" s="269"/>
      <c r="F57" s="269"/>
    </row>
    <row r="58" spans="2:6">
      <c r="B58" s="32"/>
      <c r="C58" s="32"/>
      <c r="D58" s="32"/>
      <c r="E58" s="32"/>
      <c r="F58" s="32"/>
    </row>
    <row r="59" spans="2:6">
      <c r="B59" s="72" t="s">
        <v>707</v>
      </c>
      <c r="C59" s="46"/>
      <c r="D59" s="46"/>
      <c r="E59" s="46"/>
      <c r="F59" s="46"/>
    </row>
    <row r="60" spans="2:6">
      <c r="B60" s="32"/>
      <c r="C60" s="32"/>
      <c r="D60" s="32"/>
      <c r="E60" s="32"/>
      <c r="F60" s="32"/>
    </row>
    <row r="61" spans="2:6">
      <c r="B61" s="64" t="s">
        <v>34</v>
      </c>
      <c r="C61" s="64" t="s">
        <v>668</v>
      </c>
      <c r="D61" s="64">
        <v>2022</v>
      </c>
      <c r="E61" s="64">
        <v>2023</v>
      </c>
      <c r="F61" s="64">
        <v>2024</v>
      </c>
    </row>
    <row r="62" spans="2:6" ht="27" customHeight="1">
      <c r="B62" s="59" t="s">
        <v>504</v>
      </c>
      <c r="C62" s="60" t="s">
        <v>670</v>
      </c>
      <c r="D62" s="77">
        <f>SUM(D63:D71)</f>
        <v>907</v>
      </c>
      <c r="E62" s="77">
        <f>SUM(E63:E71)</f>
        <v>918</v>
      </c>
      <c r="F62" s="77">
        <f>SUM(F63:F71)</f>
        <v>932</v>
      </c>
    </row>
    <row r="63" spans="2:6" ht="46.5" customHeight="1">
      <c r="B63" s="59" t="s">
        <v>505</v>
      </c>
      <c r="C63" s="60" t="s">
        <v>670</v>
      </c>
      <c r="D63" s="73">
        <v>527</v>
      </c>
      <c r="E63" s="73">
        <v>480</v>
      </c>
      <c r="F63" s="73">
        <v>489</v>
      </c>
    </row>
    <row r="64" spans="2:6" ht="54" customHeight="1">
      <c r="B64" s="59" t="s">
        <v>506</v>
      </c>
      <c r="C64" s="60" t="s">
        <v>670</v>
      </c>
      <c r="D64" s="73">
        <v>167</v>
      </c>
      <c r="E64" s="73">
        <v>193</v>
      </c>
      <c r="F64" s="73">
        <v>202</v>
      </c>
    </row>
    <row r="65" spans="2:6" ht="65.25" customHeight="1">
      <c r="B65" s="59" t="s">
        <v>507</v>
      </c>
      <c r="C65" s="60" t="s">
        <v>670</v>
      </c>
      <c r="D65" s="73">
        <v>43</v>
      </c>
      <c r="E65" s="73">
        <v>37</v>
      </c>
      <c r="F65" s="73">
        <v>43</v>
      </c>
    </row>
    <row r="66" spans="2:6" ht="48" customHeight="1">
      <c r="B66" s="59" t="s">
        <v>508</v>
      </c>
      <c r="C66" s="60" t="s">
        <v>670</v>
      </c>
      <c r="D66" s="73">
        <v>34</v>
      </c>
      <c r="E66" s="73">
        <v>30</v>
      </c>
      <c r="F66" s="73">
        <v>32</v>
      </c>
    </row>
    <row r="67" spans="2:6" ht="87" customHeight="1">
      <c r="B67" s="59" t="s">
        <v>509</v>
      </c>
      <c r="C67" s="60" t="s">
        <v>670</v>
      </c>
      <c r="D67" s="73">
        <v>32</v>
      </c>
      <c r="E67" s="73">
        <v>26</v>
      </c>
      <c r="F67" s="73">
        <v>26</v>
      </c>
    </row>
    <row r="68" spans="2:6" ht="42.75" customHeight="1">
      <c r="B68" s="59" t="s">
        <v>510</v>
      </c>
      <c r="C68" s="60" t="s">
        <v>670</v>
      </c>
      <c r="D68" s="73">
        <v>22</v>
      </c>
      <c r="E68" s="73">
        <v>18</v>
      </c>
      <c r="F68" s="73">
        <v>20</v>
      </c>
    </row>
    <row r="69" spans="2:6" ht="57.75" customHeight="1">
      <c r="B69" s="59" t="s">
        <v>511</v>
      </c>
      <c r="C69" s="60" t="s">
        <v>670</v>
      </c>
      <c r="D69" s="73">
        <v>8</v>
      </c>
      <c r="E69" s="73">
        <v>12</v>
      </c>
      <c r="F69" s="73">
        <v>10</v>
      </c>
    </row>
    <row r="70" spans="2:6" ht="57.75" customHeight="1">
      <c r="B70" s="59" t="s">
        <v>844</v>
      </c>
      <c r="C70" s="60" t="s">
        <v>670</v>
      </c>
      <c r="D70" s="73">
        <v>0</v>
      </c>
      <c r="E70" s="73">
        <v>0</v>
      </c>
      <c r="F70" s="73">
        <v>3</v>
      </c>
    </row>
    <row r="71" spans="2:6" ht="43.5" customHeight="1">
      <c r="B71" s="59" t="s">
        <v>753</v>
      </c>
      <c r="C71" s="60" t="s">
        <v>670</v>
      </c>
      <c r="D71" s="73">
        <v>74</v>
      </c>
      <c r="E71" s="73">
        <v>122</v>
      </c>
      <c r="F71" s="73">
        <v>107</v>
      </c>
    </row>
    <row r="72" spans="2:6">
      <c r="B72" s="32"/>
      <c r="C72" s="32"/>
      <c r="D72" s="32"/>
      <c r="E72" s="32"/>
      <c r="F72" s="32"/>
    </row>
    <row r="73" spans="2:6">
      <c r="B73" s="32"/>
      <c r="C73" s="32"/>
      <c r="D73" s="32"/>
      <c r="E73" s="32"/>
      <c r="F73" s="32"/>
    </row>
    <row r="74" spans="2:6">
      <c r="B74" s="43" t="s">
        <v>708</v>
      </c>
      <c r="C74" s="46"/>
      <c r="D74" s="46"/>
      <c r="E74" s="46"/>
      <c r="F74" s="32"/>
    </row>
    <row r="75" spans="2:6">
      <c r="B75" s="32"/>
      <c r="C75" s="32"/>
      <c r="D75" s="32"/>
      <c r="E75" s="32"/>
      <c r="F75" s="32"/>
    </row>
    <row r="76" spans="2:6">
      <c r="B76" s="64" t="s">
        <v>34</v>
      </c>
      <c r="C76" s="64">
        <v>2022</v>
      </c>
      <c r="D76" s="64">
        <v>2023</v>
      </c>
      <c r="E76" s="64">
        <v>2024</v>
      </c>
    </row>
    <row r="77" spans="2:6">
      <c r="B77" s="59" t="s">
        <v>512</v>
      </c>
      <c r="C77" s="61">
        <v>10797995</v>
      </c>
      <c r="D77" s="61" t="s">
        <v>513</v>
      </c>
      <c r="E77" s="61">
        <v>11669516.512700774</v>
      </c>
      <c r="F77" s="32"/>
    </row>
    <row r="78" spans="2:6">
      <c r="B78" s="59" t="s">
        <v>514</v>
      </c>
      <c r="C78" s="61">
        <v>336952</v>
      </c>
      <c r="D78" s="61">
        <v>661141</v>
      </c>
      <c r="E78" s="61">
        <v>0</v>
      </c>
      <c r="F78" s="32"/>
    </row>
    <row r="79" spans="2:6">
      <c r="B79" s="59" t="s">
        <v>515</v>
      </c>
      <c r="C79" s="61">
        <v>13030</v>
      </c>
      <c r="D79" s="61">
        <v>1756</v>
      </c>
      <c r="E79" s="61">
        <v>2679.9881629471374</v>
      </c>
      <c r="F79" s="32"/>
    </row>
    <row r="80" spans="2:6" ht="25.5">
      <c r="B80" s="59" t="s">
        <v>516</v>
      </c>
      <c r="C80" s="61">
        <v>174706</v>
      </c>
      <c r="D80" s="61">
        <v>326634</v>
      </c>
      <c r="E80" s="61">
        <v>19925.72100000002</v>
      </c>
      <c r="F80" s="32"/>
    </row>
    <row r="81" spans="2:7">
      <c r="B81" s="59" t="s">
        <v>364</v>
      </c>
      <c r="C81" s="61">
        <v>11254683</v>
      </c>
      <c r="D81" s="61">
        <v>27922798</v>
      </c>
      <c r="E81" s="61">
        <f>SUM(E77:E80)</f>
        <v>11692122.221863722</v>
      </c>
      <c r="F81" s="32"/>
    </row>
    <row r="82" spans="2:7">
      <c r="B82" s="32"/>
      <c r="C82" s="32"/>
      <c r="D82" s="32"/>
      <c r="E82" s="32"/>
      <c r="F82" s="32"/>
    </row>
    <row r="83" spans="2:7">
      <c r="B83" s="32"/>
      <c r="C83" s="32"/>
      <c r="D83" s="32"/>
      <c r="E83" s="32"/>
      <c r="F83" s="32"/>
    </row>
    <row r="84" spans="2:7">
      <c r="B84" s="174" t="s">
        <v>944</v>
      </c>
      <c r="C84" s="46"/>
      <c r="D84" s="46"/>
      <c r="E84" s="46"/>
      <c r="F84" s="32"/>
    </row>
    <row r="85" spans="2:7">
      <c r="B85" s="32"/>
      <c r="C85" s="32"/>
      <c r="D85" s="32"/>
      <c r="E85" s="32"/>
      <c r="F85" s="32"/>
    </row>
    <row r="86" spans="2:7">
      <c r="B86" s="64" t="s">
        <v>34</v>
      </c>
      <c r="C86" s="64">
        <v>2022</v>
      </c>
      <c r="D86" s="64">
        <v>2023</v>
      </c>
      <c r="E86" s="64">
        <v>2024</v>
      </c>
    </row>
    <row r="87" spans="2:7">
      <c r="B87" s="59" t="s">
        <v>517</v>
      </c>
      <c r="C87" s="61">
        <v>53016</v>
      </c>
      <c r="D87" s="61">
        <v>64443</v>
      </c>
      <c r="E87" s="142">
        <v>64473</v>
      </c>
    </row>
    <row r="88" spans="2:7">
      <c r="B88" s="59" t="s">
        <v>518</v>
      </c>
      <c r="C88" s="61">
        <v>11622</v>
      </c>
      <c r="D88" s="61">
        <v>23227</v>
      </c>
      <c r="E88" s="142">
        <v>17050</v>
      </c>
      <c r="F88" s="32"/>
    </row>
    <row r="89" spans="2:7">
      <c r="B89" s="59" t="s">
        <v>519</v>
      </c>
      <c r="C89" s="73">
        <v>47</v>
      </c>
      <c r="D89" s="73">
        <v>51</v>
      </c>
      <c r="E89" s="143">
        <v>51</v>
      </c>
      <c r="F89" s="32"/>
    </row>
    <row r="90" spans="2:7">
      <c r="B90" s="59" t="s">
        <v>364</v>
      </c>
      <c r="C90" s="61">
        <v>64685</v>
      </c>
      <c r="D90" s="61">
        <v>87721</v>
      </c>
      <c r="E90" s="142">
        <v>81574</v>
      </c>
      <c r="F90" s="32"/>
      <c r="G90" t="s">
        <v>798</v>
      </c>
    </row>
    <row r="91" spans="2:7">
      <c r="B91" s="50"/>
      <c r="C91" s="51"/>
      <c r="D91" s="51"/>
      <c r="E91" s="51"/>
      <c r="F91" s="32"/>
    </row>
    <row r="92" spans="2:7">
      <c r="B92" s="141" t="s">
        <v>945</v>
      </c>
      <c r="C92" s="141"/>
      <c r="D92" s="141"/>
      <c r="E92" s="141"/>
      <c r="F92" s="32"/>
    </row>
    <row r="93" spans="2:7">
      <c r="B93" s="32"/>
      <c r="C93" s="32"/>
      <c r="D93" s="32"/>
      <c r="E93" s="32"/>
      <c r="F93" s="32"/>
    </row>
    <row r="94" spans="2:7">
      <c r="B94" s="43" t="s">
        <v>709</v>
      </c>
      <c r="C94" s="46"/>
      <c r="D94" s="46"/>
      <c r="E94" s="46"/>
      <c r="F94" s="32"/>
    </row>
    <row r="95" spans="2:7">
      <c r="B95" s="32"/>
      <c r="C95" s="32"/>
      <c r="D95" s="32"/>
      <c r="E95" s="32"/>
      <c r="F95" s="32"/>
    </row>
    <row r="96" spans="2:7">
      <c r="B96" s="64" t="s">
        <v>34</v>
      </c>
      <c r="C96" s="64">
        <v>2022</v>
      </c>
      <c r="D96" s="64">
        <v>2023</v>
      </c>
      <c r="E96" s="64">
        <v>2024</v>
      </c>
    </row>
    <row r="97" spans="2:6" ht="25.5">
      <c r="B97" s="59" t="s">
        <v>520</v>
      </c>
      <c r="C97" s="80">
        <v>386.2</v>
      </c>
      <c r="D97" s="73">
        <v>193</v>
      </c>
      <c r="E97" s="73">
        <v>277</v>
      </c>
      <c r="F97" s="32"/>
    </row>
    <row r="98" spans="2:6">
      <c r="B98" s="32"/>
      <c r="C98" s="32"/>
      <c r="D98" s="32"/>
      <c r="E98" s="32"/>
      <c r="F98" s="32"/>
    </row>
    <row r="99" spans="2:6">
      <c r="B99" s="72" t="s">
        <v>710</v>
      </c>
      <c r="C99" s="46"/>
      <c r="D99" s="46"/>
      <c r="E99" s="46"/>
    </row>
    <row r="100" spans="2:6">
      <c r="B100" s="32"/>
      <c r="C100" s="32"/>
      <c r="D100" s="32"/>
      <c r="E100" s="32"/>
      <c r="F100" s="32"/>
    </row>
    <row r="101" spans="2:6">
      <c r="B101" s="64" t="s">
        <v>34</v>
      </c>
      <c r="C101" s="64">
        <v>2022</v>
      </c>
      <c r="D101" s="64">
        <v>2023</v>
      </c>
      <c r="E101" s="64">
        <v>2024</v>
      </c>
      <c r="F101" s="32"/>
    </row>
    <row r="102" spans="2:6">
      <c r="B102" s="59" t="s">
        <v>521</v>
      </c>
      <c r="C102" s="73">
        <v>191</v>
      </c>
      <c r="D102" s="73">
        <v>208</v>
      </c>
      <c r="E102" s="73">
        <v>198</v>
      </c>
      <c r="F102" s="32"/>
    </row>
    <row r="103" spans="2:6">
      <c r="B103" s="59" t="s">
        <v>522</v>
      </c>
      <c r="C103" s="73">
        <v>146</v>
      </c>
      <c r="D103" s="73">
        <v>101</v>
      </c>
      <c r="E103" s="73">
        <v>103</v>
      </c>
      <c r="F103" s="32"/>
    </row>
    <row r="104" spans="2:6">
      <c r="B104" s="32"/>
      <c r="C104" s="32"/>
      <c r="D104" s="32"/>
      <c r="E104" s="32"/>
      <c r="F104" s="32"/>
    </row>
    <row r="105" spans="2:6">
      <c r="B105" s="43" t="s">
        <v>711</v>
      </c>
      <c r="C105" s="46"/>
      <c r="D105" s="46"/>
      <c r="E105" s="46"/>
      <c r="F105" s="32"/>
    </row>
    <row r="106" spans="2:6">
      <c r="B106" s="32"/>
      <c r="C106" s="32"/>
      <c r="D106" s="32"/>
      <c r="E106" s="32"/>
    </row>
    <row r="107" spans="2:6">
      <c r="B107" s="64" t="s">
        <v>34</v>
      </c>
      <c r="C107" s="64">
        <v>2022</v>
      </c>
      <c r="D107" s="64">
        <v>2023</v>
      </c>
      <c r="E107" s="64">
        <v>2024</v>
      </c>
      <c r="F107" s="32"/>
    </row>
    <row r="108" spans="2:6">
      <c r="B108" s="59" t="s">
        <v>523</v>
      </c>
      <c r="C108" s="80">
        <v>30.8</v>
      </c>
      <c r="D108" s="73">
        <v>35</v>
      </c>
      <c r="E108" s="73">
        <v>19</v>
      </c>
      <c r="F108" s="32"/>
    </row>
    <row r="109" spans="2:6">
      <c r="B109" s="59" t="s">
        <v>524</v>
      </c>
      <c r="C109" s="80">
        <v>11.8</v>
      </c>
      <c r="D109" s="80">
        <v>0.4</v>
      </c>
      <c r="E109" s="73">
        <v>35</v>
      </c>
      <c r="F109" s="32"/>
    </row>
    <row r="110" spans="2:6">
      <c r="B110" s="59" t="s">
        <v>525</v>
      </c>
      <c r="C110" s="80">
        <v>15.6</v>
      </c>
      <c r="D110" s="80">
        <v>57.5</v>
      </c>
      <c r="E110" s="73">
        <v>23</v>
      </c>
      <c r="F110" s="32"/>
    </row>
    <row r="111" spans="2:6">
      <c r="B111" s="59" t="s">
        <v>526</v>
      </c>
      <c r="C111" s="80">
        <v>19.399999999999999</v>
      </c>
      <c r="D111" s="73">
        <v>5</v>
      </c>
      <c r="E111" s="73">
        <v>17</v>
      </c>
      <c r="F111" s="32"/>
    </row>
    <row r="112" spans="2:6">
      <c r="B112" s="59" t="s">
        <v>527</v>
      </c>
      <c r="C112" s="80">
        <v>22.2</v>
      </c>
      <c r="D112" s="80">
        <v>0.9</v>
      </c>
      <c r="E112" s="73">
        <v>6</v>
      </c>
      <c r="F112" s="32"/>
    </row>
    <row r="113" spans="2:6">
      <c r="B113" s="32"/>
      <c r="C113" s="32"/>
      <c r="D113" s="32"/>
      <c r="E113" s="32"/>
      <c r="F113" s="32"/>
    </row>
    <row r="114" spans="2:6">
      <c r="B114" s="163" t="s">
        <v>946</v>
      </c>
      <c r="C114" s="46"/>
      <c r="D114" s="46"/>
      <c r="E114" s="46"/>
    </row>
    <row r="115" spans="2:6">
      <c r="B115" s="32"/>
      <c r="C115" s="32"/>
      <c r="D115" s="32"/>
      <c r="E115" s="32"/>
      <c r="F115" s="32"/>
    </row>
    <row r="116" spans="2:6">
      <c r="B116" s="64" t="s">
        <v>34</v>
      </c>
      <c r="C116" s="64">
        <v>2022</v>
      </c>
      <c r="D116" s="64">
        <v>2023</v>
      </c>
      <c r="E116" s="64">
        <v>2024</v>
      </c>
      <c r="F116" s="32"/>
    </row>
    <row r="117" spans="2:6">
      <c r="B117" s="59" t="s">
        <v>528</v>
      </c>
      <c r="C117" s="80">
        <v>98.4</v>
      </c>
      <c r="D117" s="80">
        <v>99.3</v>
      </c>
      <c r="E117" s="80">
        <v>99.445999999999998</v>
      </c>
      <c r="F117" s="32"/>
    </row>
    <row r="118" spans="2:6">
      <c r="B118" s="59" t="s">
        <v>529</v>
      </c>
      <c r="C118" s="80">
        <v>99.6</v>
      </c>
      <c r="D118" s="80">
        <v>99.7</v>
      </c>
      <c r="E118" s="80">
        <v>99.745999999999995</v>
      </c>
      <c r="F118" s="32"/>
    </row>
    <row r="119" spans="2:6">
      <c r="B119" s="59" t="s">
        <v>530</v>
      </c>
      <c r="C119" s="80">
        <v>99.8</v>
      </c>
      <c r="D119" s="80">
        <v>99.8</v>
      </c>
      <c r="E119" s="80">
        <v>99.956000000000003</v>
      </c>
      <c r="F119" s="32"/>
    </row>
    <row r="120" spans="2:6">
      <c r="B120" s="59" t="s">
        <v>531</v>
      </c>
      <c r="C120" s="80">
        <v>98.2</v>
      </c>
      <c r="D120" s="80">
        <v>98.2</v>
      </c>
      <c r="E120" s="80">
        <v>98.585999999999999</v>
      </c>
      <c r="F120" s="32"/>
    </row>
    <row r="121" spans="2:6">
      <c r="B121" s="32"/>
      <c r="C121" s="32"/>
      <c r="D121" s="32"/>
      <c r="E121" s="32"/>
      <c r="F121" s="32"/>
    </row>
    <row r="122" spans="2:6">
      <c r="B122" s="141" t="s">
        <v>947</v>
      </c>
      <c r="C122" s="141"/>
      <c r="D122" s="141"/>
      <c r="E122" s="141"/>
      <c r="F122" s="141"/>
    </row>
    <row r="123" spans="2:6">
      <c r="B123" s="32"/>
      <c r="C123" s="32"/>
      <c r="D123" s="32"/>
      <c r="E123" s="32"/>
      <c r="F123" s="32"/>
    </row>
    <row r="124" spans="2:6">
      <c r="B124" s="72" t="s">
        <v>712</v>
      </c>
      <c r="C124" s="46"/>
      <c r="D124" s="46"/>
      <c r="E124" s="46"/>
    </row>
    <row r="125" spans="2:6">
      <c r="B125" s="32"/>
      <c r="C125" s="32"/>
      <c r="D125" s="32"/>
      <c r="E125" s="32"/>
      <c r="F125" s="32"/>
    </row>
    <row r="126" spans="2:6">
      <c r="B126" s="64" t="s">
        <v>34</v>
      </c>
      <c r="C126" s="64">
        <v>2022</v>
      </c>
      <c r="D126" s="64">
        <v>2023</v>
      </c>
      <c r="E126" s="64">
        <v>2024</v>
      </c>
      <c r="F126" s="32"/>
    </row>
    <row r="127" spans="2:6">
      <c r="B127" s="59" t="s">
        <v>528</v>
      </c>
      <c r="C127" s="80">
        <v>57.3</v>
      </c>
      <c r="D127" s="80">
        <v>66.2</v>
      </c>
      <c r="E127" s="80">
        <v>62.9</v>
      </c>
      <c r="F127" s="32"/>
    </row>
    <row r="128" spans="2:6">
      <c r="B128" s="59" t="s">
        <v>529</v>
      </c>
      <c r="C128" s="80">
        <v>59.9</v>
      </c>
      <c r="D128" s="80">
        <v>62.3</v>
      </c>
      <c r="E128" s="80">
        <v>62.16</v>
      </c>
      <c r="F128" s="32"/>
    </row>
    <row r="129" spans="2:9">
      <c r="B129" s="59" t="s">
        <v>530</v>
      </c>
      <c r="C129" s="80">
        <v>83.7</v>
      </c>
      <c r="D129" s="80">
        <v>80.900000000000006</v>
      </c>
      <c r="E129" s="80">
        <v>78.83</v>
      </c>
      <c r="F129" s="32"/>
    </row>
    <row r="130" spans="2:9">
      <c r="B130" s="59" t="s">
        <v>531</v>
      </c>
      <c r="C130" s="80">
        <v>43.5</v>
      </c>
      <c r="D130" s="80">
        <v>55.6</v>
      </c>
      <c r="E130" s="80">
        <v>51.5</v>
      </c>
      <c r="F130" s="32"/>
    </row>
    <row r="131" spans="2:9">
      <c r="B131" s="59" t="s">
        <v>532</v>
      </c>
      <c r="C131" s="80">
        <v>55.9</v>
      </c>
      <c r="D131" s="80">
        <v>67.8</v>
      </c>
      <c r="E131" s="80">
        <v>67.78</v>
      </c>
      <c r="F131" s="32"/>
    </row>
    <row r="132" spans="2:9">
      <c r="B132" s="32"/>
      <c r="C132" s="32"/>
      <c r="D132" s="32"/>
      <c r="E132" s="32"/>
      <c r="F132" s="32"/>
    </row>
    <row r="133" spans="2:9">
      <c r="B133" s="72" t="s">
        <v>713</v>
      </c>
      <c r="C133" s="46"/>
      <c r="D133" s="46"/>
      <c r="E133" s="46"/>
      <c r="F133" s="32"/>
    </row>
    <row r="134" spans="2:9">
      <c r="B134" s="32"/>
      <c r="C134" s="32"/>
      <c r="D134" s="32"/>
      <c r="E134" s="32"/>
      <c r="F134" s="32"/>
    </row>
    <row r="135" spans="2:9">
      <c r="B135" s="64" t="s">
        <v>34</v>
      </c>
      <c r="C135" s="65">
        <v>44926</v>
      </c>
      <c r="D135" s="65">
        <v>45291</v>
      </c>
      <c r="E135" s="65">
        <v>45657</v>
      </c>
      <c r="F135" s="32"/>
    </row>
    <row r="136" spans="2:9">
      <c r="B136" s="59" t="s">
        <v>533</v>
      </c>
      <c r="C136" s="73">
        <v>3</v>
      </c>
      <c r="D136" s="73">
        <v>4</v>
      </c>
      <c r="E136" s="143">
        <v>3</v>
      </c>
    </row>
    <row r="137" spans="2:9">
      <c r="B137" s="59" t="s">
        <v>534</v>
      </c>
      <c r="C137" s="73">
        <v>1</v>
      </c>
      <c r="D137" s="73">
        <v>1</v>
      </c>
      <c r="E137" s="73">
        <v>0</v>
      </c>
      <c r="F137" s="32"/>
    </row>
    <row r="138" spans="2:9">
      <c r="B138" s="59" t="s">
        <v>535</v>
      </c>
      <c r="C138" s="73">
        <v>0</v>
      </c>
      <c r="D138" s="73">
        <v>0</v>
      </c>
      <c r="E138" s="73">
        <v>0</v>
      </c>
      <c r="F138" s="32"/>
    </row>
    <row r="139" spans="2:9">
      <c r="B139" s="59" t="s">
        <v>536</v>
      </c>
      <c r="C139" s="73">
        <v>3</v>
      </c>
      <c r="D139" s="73">
        <v>1</v>
      </c>
      <c r="E139" s="143">
        <v>1</v>
      </c>
      <c r="F139" s="32"/>
    </row>
    <row r="140" spans="2:9">
      <c r="B140" s="32"/>
      <c r="C140" s="32"/>
      <c r="D140" s="32"/>
      <c r="E140" s="32"/>
      <c r="F140" s="32"/>
    </row>
    <row r="141" spans="2:9">
      <c r="B141" s="72" t="s">
        <v>731</v>
      </c>
      <c r="C141" s="46"/>
      <c r="D141" s="46"/>
      <c r="E141" s="46"/>
      <c r="F141" s="46"/>
      <c r="G141" s="49"/>
      <c r="H141" s="49"/>
    </row>
    <row r="142" spans="2:9">
      <c r="B142" s="32"/>
      <c r="C142" s="32"/>
      <c r="D142" s="32"/>
      <c r="E142" s="32"/>
      <c r="F142" s="32"/>
    </row>
    <row r="143" spans="2:9" ht="14.45" customHeight="1">
      <c r="B143" s="262" t="s">
        <v>537</v>
      </c>
      <c r="C143" s="265">
        <v>44926</v>
      </c>
      <c r="D143" s="266"/>
      <c r="E143" s="265">
        <v>45291</v>
      </c>
      <c r="F143" s="266"/>
      <c r="G143" s="265">
        <v>45657</v>
      </c>
      <c r="H143" s="266"/>
      <c r="I143" s="33"/>
    </row>
    <row r="144" spans="2:9" ht="14.45" customHeight="1">
      <c r="B144" s="263"/>
      <c r="C144" s="267"/>
      <c r="D144" s="268"/>
      <c r="E144" s="267"/>
      <c r="F144" s="268"/>
      <c r="G144" s="267"/>
      <c r="H144" s="268"/>
      <c r="I144" s="33"/>
    </row>
    <row r="145" spans="2:9">
      <c r="B145" s="264"/>
      <c r="C145" s="64" t="s">
        <v>733</v>
      </c>
      <c r="D145" s="64" t="s">
        <v>732</v>
      </c>
      <c r="E145" s="64" t="s">
        <v>733</v>
      </c>
      <c r="F145" s="64" t="s">
        <v>732</v>
      </c>
      <c r="G145" s="64" t="s">
        <v>733</v>
      </c>
      <c r="H145" s="64" t="s">
        <v>732</v>
      </c>
      <c r="I145" s="33"/>
    </row>
    <row r="146" spans="2:9">
      <c r="B146" s="59" t="s">
        <v>538</v>
      </c>
      <c r="C146" s="73">
        <v>5</v>
      </c>
      <c r="D146" s="66">
        <v>0.63</v>
      </c>
      <c r="E146" s="73">
        <v>6</v>
      </c>
      <c r="F146" s="66">
        <v>0.67</v>
      </c>
      <c r="G146" s="143">
        <v>5</v>
      </c>
      <c r="H146" s="144">
        <v>0.55555555555555602</v>
      </c>
      <c r="I146" s="33"/>
    </row>
    <row r="147" spans="2:9" ht="25.5">
      <c r="B147" s="59" t="s">
        <v>539</v>
      </c>
      <c r="C147" s="73">
        <v>3</v>
      </c>
      <c r="D147" s="66">
        <v>1</v>
      </c>
      <c r="E147" s="73">
        <v>3</v>
      </c>
      <c r="F147" s="66">
        <v>1</v>
      </c>
      <c r="G147" s="143">
        <v>3</v>
      </c>
      <c r="H147" s="144">
        <v>1</v>
      </c>
      <c r="I147" s="33"/>
    </row>
    <row r="148" spans="2:9">
      <c r="B148" s="59" t="s">
        <v>540</v>
      </c>
      <c r="C148" s="73">
        <v>3</v>
      </c>
      <c r="D148" s="66">
        <v>0.43</v>
      </c>
      <c r="E148" s="73">
        <v>4</v>
      </c>
      <c r="F148" s="66">
        <v>0.67</v>
      </c>
      <c r="G148" s="143">
        <v>3</v>
      </c>
      <c r="H148" s="144">
        <v>0.75</v>
      </c>
      <c r="I148" s="33"/>
    </row>
    <row r="149" spans="2:9">
      <c r="B149" s="59" t="s">
        <v>541</v>
      </c>
      <c r="C149" s="73">
        <v>3</v>
      </c>
      <c r="D149" s="66">
        <v>0.27</v>
      </c>
      <c r="E149" s="73">
        <v>4</v>
      </c>
      <c r="F149" s="66">
        <v>0.44</v>
      </c>
      <c r="G149" s="143">
        <v>3</v>
      </c>
      <c r="H149" s="144">
        <v>0.375</v>
      </c>
      <c r="I149" s="33"/>
    </row>
    <row r="150" spans="2:9">
      <c r="B150" s="59" t="s">
        <v>542</v>
      </c>
      <c r="C150" s="73">
        <v>3</v>
      </c>
      <c r="D150" s="66">
        <v>1</v>
      </c>
      <c r="E150" s="73">
        <v>3</v>
      </c>
      <c r="F150" s="66">
        <v>1</v>
      </c>
      <c r="G150" s="143">
        <v>3</v>
      </c>
      <c r="H150" s="144">
        <v>1</v>
      </c>
      <c r="I150" s="33"/>
    </row>
    <row r="151" spans="2:9" ht="25.5">
      <c r="B151" s="59" t="s">
        <v>543</v>
      </c>
      <c r="C151" s="73">
        <v>2</v>
      </c>
      <c r="D151" s="66">
        <v>0.4</v>
      </c>
      <c r="E151" s="73">
        <v>2</v>
      </c>
      <c r="F151" s="66">
        <v>0.4</v>
      </c>
      <c r="G151" s="143" t="s">
        <v>366</v>
      </c>
      <c r="H151" s="144" t="s">
        <v>366</v>
      </c>
      <c r="I151" s="33"/>
    </row>
    <row r="152" spans="2:9" ht="38.25">
      <c r="B152" s="59" t="s">
        <v>544</v>
      </c>
      <c r="C152" s="73">
        <v>2</v>
      </c>
      <c r="D152" s="66">
        <v>0.67</v>
      </c>
      <c r="E152" s="73">
        <v>1</v>
      </c>
      <c r="F152" s="66">
        <v>0.33</v>
      </c>
      <c r="G152" s="143">
        <v>1</v>
      </c>
      <c r="H152" s="144">
        <v>0.33333333333333298</v>
      </c>
      <c r="I152" s="33"/>
    </row>
    <row r="153" spans="2:9" ht="15.75" customHeight="1">
      <c r="B153" s="270" t="s">
        <v>754</v>
      </c>
      <c r="C153" s="252">
        <v>2</v>
      </c>
      <c r="D153" s="259">
        <v>0.25</v>
      </c>
      <c r="E153" s="252">
        <v>2</v>
      </c>
      <c r="F153" s="259">
        <v>0.4</v>
      </c>
      <c r="G153" s="254" t="s">
        <v>366</v>
      </c>
      <c r="H153" s="272" t="s">
        <v>366</v>
      </c>
      <c r="I153" s="261"/>
    </row>
    <row r="154" spans="2:9" ht="14.45" customHeight="1">
      <c r="B154" s="271"/>
      <c r="C154" s="253"/>
      <c r="D154" s="260"/>
      <c r="E154" s="253"/>
      <c r="F154" s="260"/>
      <c r="G154" s="255"/>
      <c r="H154" s="273"/>
      <c r="I154" s="261"/>
    </row>
    <row r="155" spans="2:9" ht="15.75" customHeight="1">
      <c r="B155" s="241" t="s">
        <v>545</v>
      </c>
      <c r="C155" s="252">
        <v>4</v>
      </c>
      <c r="D155" s="259">
        <v>1</v>
      </c>
      <c r="E155" s="252">
        <v>4</v>
      </c>
      <c r="F155" s="259">
        <v>0.8</v>
      </c>
      <c r="G155" s="252">
        <v>4</v>
      </c>
      <c r="H155" s="259">
        <v>0.8</v>
      </c>
      <c r="I155" s="261"/>
    </row>
    <row r="156" spans="2:9" ht="14.45" customHeight="1">
      <c r="B156" s="243"/>
      <c r="C156" s="253"/>
      <c r="D156" s="260"/>
      <c r="E156" s="253"/>
      <c r="F156" s="260"/>
      <c r="G156" s="253"/>
      <c r="H156" s="260"/>
      <c r="I156" s="261"/>
    </row>
    <row r="157" spans="2:9" ht="15.75" customHeight="1">
      <c r="B157" s="241" t="s">
        <v>948</v>
      </c>
      <c r="C157" s="252" t="s">
        <v>366</v>
      </c>
      <c r="D157" s="259" t="s">
        <v>366</v>
      </c>
      <c r="E157" s="252" t="s">
        <v>366</v>
      </c>
      <c r="F157" s="259" t="s">
        <v>366</v>
      </c>
      <c r="G157" s="252">
        <v>3</v>
      </c>
      <c r="H157" s="259">
        <v>0.25</v>
      </c>
      <c r="I157" s="261"/>
    </row>
    <row r="158" spans="2:9" ht="14.45" customHeight="1">
      <c r="B158" s="243"/>
      <c r="C158" s="253"/>
      <c r="D158" s="260"/>
      <c r="E158" s="253"/>
      <c r="F158" s="260"/>
      <c r="G158" s="253"/>
      <c r="H158" s="260"/>
      <c r="I158" s="261"/>
    </row>
    <row r="159" spans="2:9">
      <c r="B159" s="32"/>
      <c r="C159" s="32"/>
      <c r="D159" s="32"/>
      <c r="E159" s="32"/>
      <c r="F159" s="32"/>
    </row>
    <row r="160" spans="2:9">
      <c r="B160" s="141" t="s">
        <v>949</v>
      </c>
      <c r="C160" s="141"/>
      <c r="D160" s="141"/>
      <c r="E160" s="141"/>
      <c r="F160" s="32"/>
    </row>
    <row r="161" spans="2:9">
      <c r="B161" s="32"/>
      <c r="C161" s="32"/>
      <c r="D161" s="32"/>
      <c r="E161" s="32"/>
      <c r="F161" s="32"/>
    </row>
    <row r="162" spans="2:9">
      <c r="B162" s="72" t="s">
        <v>546</v>
      </c>
      <c r="C162" s="46"/>
      <c r="D162" s="46"/>
      <c r="E162" s="46"/>
      <c r="F162" s="46"/>
      <c r="G162" s="49"/>
      <c r="H162" s="49"/>
    </row>
    <row r="163" spans="2:9">
      <c r="B163" s="32"/>
      <c r="C163" s="32"/>
      <c r="D163" s="32"/>
      <c r="E163" s="32"/>
      <c r="F163" s="32"/>
    </row>
    <row r="164" spans="2:9" ht="14.45" customHeight="1">
      <c r="B164" s="262" t="s">
        <v>34</v>
      </c>
      <c r="C164" s="265">
        <v>44926</v>
      </c>
      <c r="D164" s="266"/>
      <c r="E164" s="265">
        <v>45291</v>
      </c>
      <c r="F164" s="266"/>
      <c r="G164" s="265">
        <v>45657</v>
      </c>
      <c r="H164" s="266"/>
      <c r="I164" s="33"/>
    </row>
    <row r="165" spans="2:9" ht="14.45" customHeight="1">
      <c r="B165" s="263"/>
      <c r="C165" s="267"/>
      <c r="D165" s="268"/>
      <c r="E165" s="267"/>
      <c r="F165" s="268"/>
      <c r="G165" s="267"/>
      <c r="H165" s="268"/>
      <c r="I165" s="33"/>
    </row>
    <row r="166" spans="2:9">
      <c r="B166" s="264"/>
      <c r="C166" s="64" t="s">
        <v>733</v>
      </c>
      <c r="D166" s="64" t="s">
        <v>732</v>
      </c>
      <c r="E166" s="64" t="s">
        <v>733</v>
      </c>
      <c r="F166" s="64" t="s">
        <v>732</v>
      </c>
      <c r="G166" s="64" t="s">
        <v>733</v>
      </c>
      <c r="H166" s="64" t="s">
        <v>732</v>
      </c>
      <c r="I166" s="33"/>
    </row>
    <row r="167" spans="2:9" ht="25.5">
      <c r="B167" s="59" t="s">
        <v>546</v>
      </c>
      <c r="C167" s="73">
        <v>2</v>
      </c>
      <c r="D167" s="81">
        <v>0.25</v>
      </c>
      <c r="E167" s="73">
        <v>3</v>
      </c>
      <c r="F167" s="66">
        <v>0.33</v>
      </c>
      <c r="G167" s="73">
        <v>2</v>
      </c>
      <c r="H167" s="66">
        <v>0.22</v>
      </c>
      <c r="I167" s="33"/>
    </row>
    <row r="168" spans="2:9">
      <c r="B168" s="32"/>
      <c r="C168" s="32"/>
      <c r="D168" s="32"/>
      <c r="E168" s="32"/>
      <c r="F168" s="32"/>
    </row>
    <row r="169" spans="2:9">
      <c r="B169" s="43" t="s">
        <v>734</v>
      </c>
      <c r="C169" s="44"/>
      <c r="D169" s="44"/>
      <c r="E169" s="44"/>
      <c r="F169" s="44"/>
      <c r="G169" s="29"/>
      <c r="H169" s="29"/>
    </row>
    <row r="170" spans="2:9">
      <c r="B170" s="32"/>
      <c r="C170" s="32"/>
      <c r="D170" s="32"/>
      <c r="E170" s="32"/>
      <c r="F170" s="32"/>
    </row>
    <row r="171" spans="2:9">
      <c r="B171" s="64" t="s">
        <v>34</v>
      </c>
      <c r="C171" s="64">
        <v>2022</v>
      </c>
      <c r="D171" s="64">
        <v>2023</v>
      </c>
      <c r="E171" s="64">
        <v>2024</v>
      </c>
      <c r="F171" s="32"/>
    </row>
    <row r="172" spans="2:9" ht="63.75">
      <c r="B172" s="59" t="s">
        <v>475</v>
      </c>
      <c r="C172" s="73">
        <f>SUM(C173:C174)</f>
        <v>129</v>
      </c>
      <c r="D172" s="73">
        <f>SUM(D173:D174)</f>
        <v>235</v>
      </c>
      <c r="E172" s="143">
        <f>SUM(E173:E174)</f>
        <v>146</v>
      </c>
      <c r="F172" s="32"/>
    </row>
    <row r="173" spans="2:9" ht="51">
      <c r="B173" s="63" t="s">
        <v>735</v>
      </c>
      <c r="C173" s="73">
        <v>46</v>
      </c>
      <c r="D173" s="73">
        <v>124</v>
      </c>
      <c r="E173" s="143">
        <v>91</v>
      </c>
      <c r="F173" s="32"/>
    </row>
    <row r="174" spans="2:9" ht="25.5">
      <c r="B174" s="55" t="s">
        <v>736</v>
      </c>
      <c r="C174" s="73">
        <v>83</v>
      </c>
      <c r="D174" s="73">
        <v>111</v>
      </c>
      <c r="E174" s="143">
        <v>55</v>
      </c>
      <c r="F174" s="32"/>
    </row>
    <row r="175" spans="2:9">
      <c r="B175" s="32"/>
      <c r="C175" s="32"/>
      <c r="D175" s="32"/>
      <c r="E175" s="32"/>
      <c r="F175" s="32"/>
    </row>
    <row r="176" spans="2:9">
      <c r="B176" s="43" t="s">
        <v>714</v>
      </c>
      <c r="C176" s="46"/>
      <c r="D176" s="46"/>
      <c r="E176" s="46"/>
      <c r="F176" s="46"/>
    </row>
    <row r="177" spans="2:6">
      <c r="B177" s="32"/>
      <c r="C177" s="32"/>
      <c r="D177" s="32"/>
      <c r="E177" s="32"/>
      <c r="F177" s="32"/>
    </row>
    <row r="178" spans="2:6">
      <c r="B178" s="64" t="s">
        <v>34</v>
      </c>
      <c r="C178" s="64" t="s">
        <v>462</v>
      </c>
      <c r="D178" s="64">
        <v>2022</v>
      </c>
      <c r="E178" s="64">
        <v>2023</v>
      </c>
      <c r="F178" s="64">
        <v>2024</v>
      </c>
    </row>
    <row r="179" spans="2:6" ht="76.5">
      <c r="B179" s="59" t="s">
        <v>476</v>
      </c>
      <c r="C179" s="60" t="s">
        <v>681</v>
      </c>
      <c r="D179" s="73">
        <v>28</v>
      </c>
      <c r="E179" s="73">
        <v>28</v>
      </c>
      <c r="F179" s="143">
        <v>28</v>
      </c>
    </row>
    <row r="180" spans="2:6" ht="76.5">
      <c r="B180" s="59" t="s">
        <v>477</v>
      </c>
      <c r="C180" s="60" t="s">
        <v>456</v>
      </c>
      <c r="D180" s="73">
        <v>100</v>
      </c>
      <c r="E180" s="73">
        <v>100</v>
      </c>
      <c r="F180" s="143">
        <v>100</v>
      </c>
    </row>
  </sheetData>
  <sheetProtection algorithmName="SHA-512" hashValue="/7ksI7kVwWdjqFP/SxYPkrizGImtl+sYktZefcWua/4v7YE1d5V1lqiQC3xt783xdIoGSaIMpEXfnQMzA+SiFQ==" saltValue="ZS8aMbbZaK54m11oNfd6ig==" spinCount="100000" sheet="1" formatCells="0" formatColumns="0" formatRows="0" insertColumns="0" insertRows="0" insertHyperlinks="0" deleteColumns="0" deleteRows="0" autoFilter="0" pivotTables="0"/>
  <mergeCells count="53">
    <mergeCell ref="B50:F50"/>
    <mergeCell ref="B16:B17"/>
    <mergeCell ref="B20:F20"/>
    <mergeCell ref="B30:B31"/>
    <mergeCell ref="C30:C31"/>
    <mergeCell ref="D30:D31"/>
    <mergeCell ref="E30:E31"/>
    <mergeCell ref="B28:B29"/>
    <mergeCell ref="G164:H165"/>
    <mergeCell ref="C16:C17"/>
    <mergeCell ref="D16:D17"/>
    <mergeCell ref="E16:E17"/>
    <mergeCell ref="F16:F17"/>
    <mergeCell ref="C28:C29"/>
    <mergeCell ref="D28:D29"/>
    <mergeCell ref="E28:E29"/>
    <mergeCell ref="B34:F34"/>
    <mergeCell ref="B164:B166"/>
    <mergeCell ref="C164:D165"/>
    <mergeCell ref="E164:F165"/>
    <mergeCell ref="B26:B27"/>
    <mergeCell ref="C26:C27"/>
    <mergeCell ref="D26:D27"/>
    <mergeCell ref="E26:E27"/>
    <mergeCell ref="G143:H144"/>
    <mergeCell ref="B57:F57"/>
    <mergeCell ref="I153:I154"/>
    <mergeCell ref="B155:B156"/>
    <mergeCell ref="E155:E156"/>
    <mergeCell ref="F155:F156"/>
    <mergeCell ref="G155:G156"/>
    <mergeCell ref="H155:H156"/>
    <mergeCell ref="B153:B154"/>
    <mergeCell ref="E153:E154"/>
    <mergeCell ref="F153:F154"/>
    <mergeCell ref="I155:I156"/>
    <mergeCell ref="G153:G154"/>
    <mergeCell ref="H153:H154"/>
    <mergeCell ref="C153:C154"/>
    <mergeCell ref="C155:C156"/>
    <mergeCell ref="D155:D156"/>
    <mergeCell ref="B143:B145"/>
    <mergeCell ref="C143:D144"/>
    <mergeCell ref="E143:F144"/>
    <mergeCell ref="D153:D154"/>
    <mergeCell ref="G157:G158"/>
    <mergeCell ref="H157:H158"/>
    <mergeCell ref="I157:I158"/>
    <mergeCell ref="B157:B158"/>
    <mergeCell ref="C157:C158"/>
    <mergeCell ref="D157:D158"/>
    <mergeCell ref="E157:E158"/>
    <mergeCell ref="F157:F1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076A4-6324-4D01-B2B1-192AAD5CDE22}">
  <dimension ref="B2:W294"/>
  <sheetViews>
    <sheetView showGridLines="0" tabSelected="1" topLeftCell="C278" zoomScale="50" zoomScaleNormal="50" workbookViewId="0">
      <selection activeCell="K307" sqref="K307"/>
    </sheetView>
  </sheetViews>
  <sheetFormatPr defaultColWidth="8.85546875" defaultRowHeight="15"/>
  <cols>
    <col min="2" max="2" width="30.42578125" customWidth="1"/>
    <col min="3" max="8" width="20.42578125" customWidth="1"/>
    <col min="9" max="9" width="17.42578125" customWidth="1"/>
    <col min="11" max="11" width="44.140625" customWidth="1"/>
  </cols>
  <sheetData>
    <row r="2" spans="2:8">
      <c r="B2" s="39" t="s">
        <v>667</v>
      </c>
    </row>
    <row r="4" spans="2:8">
      <c r="B4" s="46" t="s">
        <v>680</v>
      </c>
      <c r="C4" s="46"/>
      <c r="D4" s="46"/>
      <c r="E4" s="46"/>
      <c r="F4" s="32"/>
      <c r="G4" s="32"/>
      <c r="H4" s="32"/>
    </row>
    <row r="5" spans="2:8">
      <c r="B5" s="32"/>
      <c r="C5" s="32"/>
      <c r="D5" s="32"/>
      <c r="E5" s="32"/>
      <c r="F5" s="32"/>
      <c r="G5" s="32"/>
      <c r="H5" s="32"/>
    </row>
    <row r="6" spans="2:8">
      <c r="B6" s="64" t="s">
        <v>34</v>
      </c>
      <c r="C6" s="64">
        <v>2022</v>
      </c>
      <c r="D6" s="64">
        <v>2023</v>
      </c>
      <c r="E6" s="64">
        <v>2024</v>
      </c>
      <c r="F6" s="32"/>
      <c r="G6" s="32"/>
      <c r="H6" s="32"/>
    </row>
    <row r="7" spans="2:8" ht="24.95" customHeight="1">
      <c r="B7" s="226" t="s">
        <v>950</v>
      </c>
      <c r="C7" s="227"/>
      <c r="D7" s="227"/>
      <c r="E7" s="228"/>
      <c r="F7" s="32"/>
      <c r="G7" s="32"/>
      <c r="H7" s="32"/>
    </row>
    <row r="8" spans="2:8" ht="38.25">
      <c r="B8" s="59" t="s">
        <v>547</v>
      </c>
      <c r="C8" s="74">
        <v>158.69</v>
      </c>
      <c r="D8" s="74">
        <v>127.23</v>
      </c>
      <c r="E8" s="74">
        <f>SUM(E9:E20)</f>
        <v>253.66113816999999</v>
      </c>
      <c r="F8" s="32"/>
      <c r="G8" s="32"/>
      <c r="H8" s="32"/>
    </row>
    <row r="9" spans="2:8" ht="38.25">
      <c r="B9" s="59" t="s">
        <v>549</v>
      </c>
      <c r="C9" s="74" t="s">
        <v>366</v>
      </c>
      <c r="D9" s="74" t="s">
        <v>366</v>
      </c>
      <c r="E9" s="74">
        <v>0.79487916999999986</v>
      </c>
      <c r="F9" s="32"/>
      <c r="G9" s="32"/>
      <c r="H9" s="32"/>
    </row>
    <row r="10" spans="2:8" ht="76.5">
      <c r="B10" s="59" t="s">
        <v>550</v>
      </c>
      <c r="C10" s="74" t="s">
        <v>366</v>
      </c>
      <c r="D10" s="74" t="s">
        <v>366</v>
      </c>
      <c r="E10" s="74">
        <v>3.8680000000000003</v>
      </c>
      <c r="F10" s="32"/>
      <c r="G10" s="32"/>
      <c r="H10" s="32"/>
    </row>
    <row r="11" spans="2:8" ht="25.5">
      <c r="B11" s="59" t="s">
        <v>551</v>
      </c>
      <c r="C11" s="74" t="s">
        <v>366</v>
      </c>
      <c r="D11" s="74" t="s">
        <v>366</v>
      </c>
      <c r="E11" s="74">
        <v>36.565528999999998</v>
      </c>
      <c r="F11" s="32"/>
      <c r="G11" s="32"/>
      <c r="H11" s="32"/>
    </row>
    <row r="12" spans="2:8" ht="25.5">
      <c r="B12" s="59" t="s">
        <v>552</v>
      </c>
      <c r="C12" s="74" t="s">
        <v>366</v>
      </c>
      <c r="D12" s="74" t="s">
        <v>366</v>
      </c>
      <c r="E12" s="74">
        <v>1.7999999999999999E-2</v>
      </c>
      <c r="F12" s="32"/>
      <c r="G12" s="32"/>
      <c r="H12" s="32"/>
    </row>
    <row r="13" spans="2:8" ht="25.5">
      <c r="B13" s="59" t="s">
        <v>553</v>
      </c>
      <c r="C13" s="74" t="s">
        <v>366</v>
      </c>
      <c r="D13" s="74" t="s">
        <v>366</v>
      </c>
      <c r="E13" s="74">
        <v>1.96024</v>
      </c>
      <c r="F13" s="32"/>
      <c r="G13" s="32"/>
      <c r="H13" s="32"/>
    </row>
    <row r="14" spans="2:8" ht="25.5">
      <c r="B14" s="59" t="s">
        <v>554</v>
      </c>
      <c r="C14" s="74" t="s">
        <v>366</v>
      </c>
      <c r="D14" s="74" t="s">
        <v>366</v>
      </c>
      <c r="E14" s="74">
        <v>0.6754</v>
      </c>
      <c r="F14" s="32"/>
      <c r="G14" s="32"/>
      <c r="H14" s="32"/>
    </row>
    <row r="15" spans="2:8">
      <c r="B15" s="59" t="s">
        <v>827</v>
      </c>
      <c r="C15" s="74" t="s">
        <v>366</v>
      </c>
      <c r="D15" s="74" t="s">
        <v>366</v>
      </c>
      <c r="E15" s="74">
        <v>3.0103899999999997</v>
      </c>
      <c r="F15" s="32"/>
      <c r="G15" s="32"/>
      <c r="H15" s="32"/>
    </row>
    <row r="16" spans="2:8" ht="63.75">
      <c r="B16" s="59" t="s">
        <v>555</v>
      </c>
      <c r="C16" s="74" t="s">
        <v>366</v>
      </c>
      <c r="D16" s="74" t="s">
        <v>366</v>
      </c>
      <c r="E16" s="74">
        <v>15.260999999999999</v>
      </c>
      <c r="F16" s="32"/>
      <c r="G16" s="32"/>
      <c r="H16" s="32"/>
    </row>
    <row r="17" spans="2:8" ht="89.25">
      <c r="B17" s="59" t="s">
        <v>556</v>
      </c>
      <c r="C17" s="74" t="s">
        <v>366</v>
      </c>
      <c r="D17" s="74" t="s">
        <v>366</v>
      </c>
      <c r="E17" s="74">
        <v>8.02</v>
      </c>
      <c r="F17" s="32"/>
      <c r="G17" s="32"/>
      <c r="H17" s="32"/>
    </row>
    <row r="18" spans="2:8" ht="51">
      <c r="B18" s="59" t="s">
        <v>557</v>
      </c>
      <c r="C18" s="74" t="s">
        <v>366</v>
      </c>
      <c r="D18" s="74" t="s">
        <v>366</v>
      </c>
      <c r="E18" s="74">
        <v>0.14369999999999999</v>
      </c>
      <c r="F18" s="32"/>
      <c r="G18" s="32"/>
      <c r="H18" s="32"/>
    </row>
    <row r="19" spans="2:8" ht="76.5">
      <c r="B19" s="59" t="s">
        <v>717</v>
      </c>
      <c r="C19" s="74" t="s">
        <v>366</v>
      </c>
      <c r="D19" s="74" t="s">
        <v>366</v>
      </c>
      <c r="E19" s="74">
        <v>5.6</v>
      </c>
      <c r="F19" s="32"/>
      <c r="G19" s="32"/>
      <c r="H19" s="32"/>
    </row>
    <row r="20" spans="2:8">
      <c r="B20" s="59" t="s">
        <v>558</v>
      </c>
      <c r="C20" s="74" t="s">
        <v>366</v>
      </c>
      <c r="D20" s="74" t="s">
        <v>366</v>
      </c>
      <c r="E20" s="74">
        <v>177.744</v>
      </c>
      <c r="F20" s="32"/>
      <c r="G20" s="32"/>
      <c r="H20" s="32"/>
    </row>
    <row r="21" spans="2:8" ht="15.75" customHeight="1">
      <c r="B21" s="283" t="s">
        <v>548</v>
      </c>
      <c r="C21" s="283"/>
      <c r="D21" s="283"/>
      <c r="E21" s="283"/>
      <c r="F21" s="32"/>
      <c r="G21" s="32"/>
      <c r="H21" s="32"/>
    </row>
    <row r="22" spans="2:8" ht="38.25" customHeight="1">
      <c r="B22" s="184" t="s">
        <v>547</v>
      </c>
      <c r="C22" s="74">
        <f>SUM(C23:C34)</f>
        <v>59.209000000000003</v>
      </c>
      <c r="D22" s="74">
        <f>SUM(D23:D34)</f>
        <v>60.399000000000001</v>
      </c>
      <c r="E22" s="74">
        <f>SUM(E23:E34)</f>
        <v>223.84539999999998</v>
      </c>
      <c r="F22" s="32"/>
      <c r="G22" s="32"/>
      <c r="H22" s="32"/>
    </row>
    <row r="23" spans="2:8" ht="38.25">
      <c r="B23" s="59" t="s">
        <v>549</v>
      </c>
      <c r="C23" s="74">
        <v>0.34200000000000003</v>
      </c>
      <c r="D23" s="74">
        <v>0.27</v>
      </c>
      <c r="E23" s="74">
        <v>0.443</v>
      </c>
      <c r="F23" s="32"/>
      <c r="G23" s="32"/>
      <c r="H23" s="32"/>
    </row>
    <row r="24" spans="2:8" ht="76.5">
      <c r="B24" s="59" t="s">
        <v>550</v>
      </c>
      <c r="C24" s="74">
        <v>6.82</v>
      </c>
      <c r="D24" s="74">
        <v>8.69</v>
      </c>
      <c r="E24" s="74">
        <v>2.4500000000000002</v>
      </c>
      <c r="F24" s="32"/>
      <c r="G24" s="32"/>
      <c r="H24" s="32"/>
    </row>
    <row r="25" spans="2:8" ht="25.5">
      <c r="B25" s="59" t="s">
        <v>551</v>
      </c>
      <c r="C25" s="74">
        <v>20.7</v>
      </c>
      <c r="D25" s="74">
        <v>26.24</v>
      </c>
      <c r="E25" s="74">
        <v>26.7</v>
      </c>
      <c r="F25" s="32"/>
      <c r="G25" s="32"/>
      <c r="H25" s="32"/>
    </row>
    <row r="26" spans="2:8" ht="25.5">
      <c r="B26" s="59" t="s">
        <v>552</v>
      </c>
      <c r="C26" s="74">
        <v>0.01</v>
      </c>
      <c r="D26" s="74">
        <v>0.03</v>
      </c>
      <c r="E26" s="74">
        <v>1.7999999999999999E-2</v>
      </c>
      <c r="F26" s="32"/>
      <c r="G26" s="32"/>
      <c r="H26" s="32"/>
    </row>
    <row r="27" spans="2:8" ht="25.5">
      <c r="B27" s="59" t="s">
        <v>553</v>
      </c>
      <c r="C27" s="74">
        <v>0</v>
      </c>
      <c r="D27" s="74">
        <v>3.3769999999999998</v>
      </c>
      <c r="E27" s="74">
        <v>0.15</v>
      </c>
      <c r="F27" s="32"/>
      <c r="G27" s="32"/>
      <c r="H27" s="32"/>
    </row>
    <row r="28" spans="2:8" ht="25.5">
      <c r="B28" s="59" t="s">
        <v>554</v>
      </c>
      <c r="C28" s="74">
        <v>0</v>
      </c>
      <c r="D28" s="74">
        <v>0</v>
      </c>
      <c r="E28" s="74">
        <v>1.54E-2</v>
      </c>
      <c r="F28" s="32"/>
      <c r="G28" s="32"/>
      <c r="H28" s="32"/>
    </row>
    <row r="29" spans="2:8">
      <c r="B29" s="59" t="s">
        <v>951</v>
      </c>
      <c r="C29" s="74">
        <v>0.10299999999999999</v>
      </c>
      <c r="D29" s="74">
        <v>1.07</v>
      </c>
      <c r="E29" s="140">
        <v>3.01</v>
      </c>
      <c r="F29" s="32"/>
      <c r="G29" s="32"/>
      <c r="H29" s="32"/>
    </row>
    <row r="30" spans="2:8" ht="63.75">
      <c r="B30" s="59" t="s">
        <v>555</v>
      </c>
      <c r="C30" s="74">
        <v>9.2899999999999991</v>
      </c>
      <c r="D30" s="74">
        <v>2.36</v>
      </c>
      <c r="E30" s="74">
        <v>10.336</v>
      </c>
      <c r="F30" s="32"/>
      <c r="G30" s="32"/>
      <c r="H30" s="32"/>
    </row>
    <row r="31" spans="2:8" ht="89.25">
      <c r="B31" s="59" t="s">
        <v>556</v>
      </c>
      <c r="C31" s="74">
        <v>8.35</v>
      </c>
      <c r="D31" s="74">
        <v>5.7</v>
      </c>
      <c r="E31" s="74">
        <v>8.02</v>
      </c>
      <c r="F31" s="32"/>
      <c r="G31" s="32"/>
      <c r="H31" s="32"/>
    </row>
    <row r="32" spans="2:8" ht="51">
      <c r="B32" s="59" t="s">
        <v>557</v>
      </c>
      <c r="C32" s="74">
        <v>0.254</v>
      </c>
      <c r="D32" s="74">
        <v>0.152</v>
      </c>
      <c r="E32" s="74">
        <v>0.14299999999999999</v>
      </c>
      <c r="F32" s="32"/>
      <c r="G32" s="32"/>
      <c r="H32" s="32"/>
    </row>
    <row r="33" spans="2:8" ht="76.5">
      <c r="B33" s="59" t="s">
        <v>717</v>
      </c>
      <c r="C33" s="74">
        <v>4.8899999999999997</v>
      </c>
      <c r="D33" s="74">
        <v>4.71</v>
      </c>
      <c r="E33" s="74">
        <v>2.21</v>
      </c>
      <c r="F33" s="32"/>
      <c r="G33" s="135"/>
      <c r="H33" s="32"/>
    </row>
    <row r="34" spans="2:8">
      <c r="B34" s="59" t="s">
        <v>558</v>
      </c>
      <c r="C34" s="74">
        <v>8.4499999999999993</v>
      </c>
      <c r="D34" s="74">
        <v>7.8</v>
      </c>
      <c r="E34" s="140">
        <v>170.35</v>
      </c>
      <c r="F34" s="32"/>
      <c r="G34" s="32"/>
      <c r="H34" s="32"/>
    </row>
    <row r="35" spans="2:8">
      <c r="B35" s="50"/>
      <c r="C35" s="87"/>
      <c r="D35" s="87"/>
      <c r="E35" s="87"/>
      <c r="F35" s="32"/>
      <c r="G35" s="32"/>
      <c r="H35" s="32"/>
    </row>
    <row r="36" spans="2:8">
      <c r="B36" s="32" t="s">
        <v>952</v>
      </c>
      <c r="C36" s="32"/>
      <c r="D36" s="137"/>
      <c r="E36" s="32"/>
      <c r="F36" s="32"/>
      <c r="G36" s="32"/>
      <c r="H36" s="32"/>
    </row>
    <row r="37" spans="2:8">
      <c r="B37" s="32" t="s">
        <v>953</v>
      </c>
      <c r="C37" s="32"/>
      <c r="D37" s="32"/>
      <c r="E37" s="32"/>
      <c r="F37" s="32"/>
      <c r="G37" s="32"/>
      <c r="H37" s="32"/>
    </row>
    <row r="38" spans="2:8">
      <c r="B38" s="32"/>
      <c r="C38" s="32"/>
      <c r="D38" s="32"/>
      <c r="E38" s="32"/>
      <c r="F38" s="32"/>
      <c r="G38" s="32"/>
      <c r="H38" s="32"/>
    </row>
    <row r="39" spans="2:8">
      <c r="B39" s="175" t="s">
        <v>954</v>
      </c>
      <c r="C39" s="46"/>
      <c r="D39" s="46"/>
      <c r="E39" s="46"/>
      <c r="F39" s="46"/>
      <c r="G39" s="46"/>
      <c r="H39" s="32"/>
    </row>
    <row r="40" spans="2:8">
      <c r="B40" s="32"/>
      <c r="C40" s="32"/>
      <c r="D40" s="32"/>
      <c r="E40" s="32"/>
      <c r="F40" s="32"/>
      <c r="G40" s="32"/>
      <c r="H40" s="32"/>
    </row>
    <row r="41" spans="2:8">
      <c r="B41" s="64" t="s">
        <v>34</v>
      </c>
      <c r="C41" s="93" t="s">
        <v>955</v>
      </c>
      <c r="D41" s="93" t="s">
        <v>956</v>
      </c>
      <c r="E41" s="93" t="s">
        <v>957</v>
      </c>
      <c r="F41" s="50"/>
      <c r="G41" s="32"/>
      <c r="H41" s="32"/>
    </row>
    <row r="42" spans="2:8" ht="38.25">
      <c r="B42" s="181" t="s">
        <v>560</v>
      </c>
      <c r="C42" s="182">
        <f>SUM(C43:C48)</f>
        <v>358088.49</v>
      </c>
      <c r="D42" s="182">
        <f>SUM(D43:D48)</f>
        <v>354421.1</v>
      </c>
      <c r="E42" s="182">
        <f>SUM(E43:E48)</f>
        <v>295828.124926246</v>
      </c>
      <c r="F42" s="50"/>
      <c r="G42" s="32"/>
      <c r="H42" s="32"/>
    </row>
    <row r="43" spans="2:8" ht="31.5" customHeight="1">
      <c r="B43" s="84" t="s">
        <v>561</v>
      </c>
      <c r="C43" s="85">
        <v>50244.19</v>
      </c>
      <c r="D43" s="85">
        <v>60343.48</v>
      </c>
      <c r="E43" s="85">
        <v>39466.364436100004</v>
      </c>
      <c r="F43" s="50"/>
      <c r="G43" s="32"/>
      <c r="H43" s="32"/>
    </row>
    <row r="44" spans="2:8" ht="30.95" customHeight="1">
      <c r="B44" s="84" t="s">
        <v>562</v>
      </c>
      <c r="C44" s="189">
        <v>105447.21</v>
      </c>
      <c r="D44" s="85">
        <v>109872.39</v>
      </c>
      <c r="E44" s="85">
        <v>101160.76561500001</v>
      </c>
      <c r="F44" s="50"/>
      <c r="G44" s="32"/>
      <c r="H44" s="32"/>
    </row>
    <row r="45" spans="2:8" ht="25.5">
      <c r="B45" s="84" t="s">
        <v>563</v>
      </c>
      <c r="C45" s="85">
        <v>8483.25</v>
      </c>
      <c r="D45" s="85">
        <v>8323.7800000000007</v>
      </c>
      <c r="E45" s="85">
        <v>7010.0495999999994</v>
      </c>
      <c r="F45" s="50"/>
      <c r="G45" s="32"/>
      <c r="H45" s="32"/>
    </row>
    <row r="46" spans="2:8" ht="30.95" customHeight="1">
      <c r="B46" s="84" t="s">
        <v>564</v>
      </c>
      <c r="C46" s="85">
        <v>115457.85</v>
      </c>
      <c r="D46" s="85">
        <v>101796.51</v>
      </c>
      <c r="E46" s="85">
        <v>86216.995589999991</v>
      </c>
      <c r="F46" s="50"/>
      <c r="G46" s="32"/>
      <c r="H46" s="32"/>
    </row>
    <row r="47" spans="2:8" ht="33" customHeight="1">
      <c r="B47" s="84" t="s">
        <v>565</v>
      </c>
      <c r="C47" s="85">
        <v>78451.98</v>
      </c>
      <c r="D47" s="85">
        <v>74080.240000000005</v>
      </c>
      <c r="E47" s="85">
        <v>61973.676851545984</v>
      </c>
      <c r="F47" s="50"/>
      <c r="G47" s="32"/>
      <c r="H47" s="32"/>
    </row>
    <row r="48" spans="2:8" ht="30.75" customHeight="1">
      <c r="B48" s="84" t="s">
        <v>566</v>
      </c>
      <c r="C48" s="85">
        <v>4.01</v>
      </c>
      <c r="D48" s="85">
        <v>4.7</v>
      </c>
      <c r="E48" s="85">
        <v>0.27283359999999995</v>
      </c>
      <c r="F48" s="50"/>
      <c r="G48" s="32"/>
      <c r="H48" s="32"/>
    </row>
    <row r="49" spans="2:11" ht="57.95" customHeight="1">
      <c r="B49" s="181" t="s">
        <v>567</v>
      </c>
      <c r="C49" s="83">
        <v>0</v>
      </c>
      <c r="D49" s="83">
        <v>0</v>
      </c>
      <c r="E49" s="83">
        <v>0</v>
      </c>
      <c r="F49" s="50"/>
      <c r="G49" s="32"/>
      <c r="H49" s="32"/>
    </row>
    <row r="50" spans="2:11" ht="38.25">
      <c r="B50" s="181" t="s">
        <v>568</v>
      </c>
      <c r="C50" s="190">
        <v>8101542.29</v>
      </c>
      <c r="D50" s="190">
        <v>7897232.2300000004</v>
      </c>
      <c r="E50" s="190">
        <v>7778346</v>
      </c>
      <c r="F50" s="50"/>
      <c r="G50" s="32"/>
      <c r="H50" s="32"/>
    </row>
    <row r="51" spans="2:11" ht="25.5">
      <c r="B51" s="84" t="s">
        <v>569</v>
      </c>
      <c r="C51" s="148">
        <v>11801.04</v>
      </c>
      <c r="D51" s="148">
        <v>14015.07</v>
      </c>
      <c r="E51" s="148">
        <v>16659.990000000002</v>
      </c>
      <c r="F51" s="50"/>
      <c r="G51" s="32"/>
      <c r="H51" s="32"/>
    </row>
    <row r="52" spans="2:11">
      <c r="B52" s="181" t="s">
        <v>570</v>
      </c>
      <c r="C52" s="182">
        <v>654220.65</v>
      </c>
      <c r="D52" s="190">
        <v>416115.18</v>
      </c>
      <c r="E52" s="182">
        <v>427780.67968799995</v>
      </c>
      <c r="F52" s="50"/>
      <c r="G52" s="32"/>
      <c r="H52" s="32"/>
    </row>
    <row r="53" spans="2:11">
      <c r="B53" s="181" t="s">
        <v>571</v>
      </c>
      <c r="C53" s="83">
        <v>0</v>
      </c>
      <c r="D53" s="83">
        <v>0</v>
      </c>
      <c r="E53" s="83">
        <v>0</v>
      </c>
      <c r="F53" s="50"/>
      <c r="G53" s="32"/>
      <c r="H53" s="32"/>
    </row>
    <row r="54" spans="2:11" ht="25.5">
      <c r="B54" s="56" t="s">
        <v>843</v>
      </c>
      <c r="C54" s="182">
        <f>C42+C49+C50+C52+C51</f>
        <v>9125652.4699999988</v>
      </c>
      <c r="D54" s="182">
        <f t="shared" ref="D54" si="0">D42+D49+D50+D52+D51</f>
        <v>8681783.5800000001</v>
      </c>
      <c r="E54" s="182">
        <f>E53+E52+E50+E49+E42-E51+246.6396</f>
        <v>8485541.4542142451</v>
      </c>
      <c r="F54" s="50"/>
      <c r="G54" s="32"/>
      <c r="H54" s="32"/>
    </row>
    <row r="55" spans="2:11">
      <c r="B55" s="32"/>
      <c r="C55" s="32"/>
      <c r="D55" s="32"/>
      <c r="E55" s="32"/>
      <c r="F55" s="32"/>
      <c r="G55" s="32"/>
      <c r="H55" s="32"/>
    </row>
    <row r="56" spans="2:11">
      <c r="B56" s="32" t="s">
        <v>958</v>
      </c>
      <c r="C56" s="32"/>
      <c r="D56" s="32"/>
      <c r="E56" s="32"/>
      <c r="F56" s="32"/>
      <c r="G56" s="32"/>
      <c r="H56" s="32"/>
    </row>
    <row r="57" spans="2:11">
      <c r="B57" s="141" t="s">
        <v>959</v>
      </c>
      <c r="C57" s="141"/>
      <c r="D57" s="141"/>
      <c r="E57" s="141"/>
      <c r="F57" s="141"/>
      <c r="G57" s="141"/>
      <c r="H57" s="141"/>
    </row>
    <row r="58" spans="2:11" ht="15.75" customHeight="1">
      <c r="B58" s="141" t="s">
        <v>960</v>
      </c>
      <c r="C58" s="141"/>
      <c r="D58" s="141"/>
      <c r="E58" s="141"/>
      <c r="F58" s="141"/>
      <c r="G58" s="141"/>
      <c r="H58" s="141"/>
    </row>
    <row r="59" spans="2:11" ht="15.75" customHeight="1">
      <c r="B59" s="141" t="s">
        <v>961</v>
      </c>
      <c r="C59" s="141"/>
      <c r="D59" s="141"/>
      <c r="E59" s="141"/>
      <c r="F59" s="141"/>
      <c r="G59" s="141"/>
      <c r="H59" s="141"/>
    </row>
    <row r="60" spans="2:11">
      <c r="B60" s="32"/>
      <c r="C60" s="32"/>
      <c r="D60" s="32"/>
      <c r="E60" s="32"/>
      <c r="F60" s="32"/>
      <c r="G60" s="32"/>
      <c r="H60" s="32"/>
    </row>
    <row r="61" spans="2:11">
      <c r="B61" s="175" t="s">
        <v>962</v>
      </c>
      <c r="C61" s="46"/>
      <c r="D61" s="46"/>
      <c r="E61" s="46"/>
      <c r="F61" s="46"/>
      <c r="G61" s="46"/>
      <c r="H61" s="46"/>
    </row>
    <row r="62" spans="2:11">
      <c r="B62" s="32"/>
      <c r="C62" s="32"/>
      <c r="D62" s="32"/>
      <c r="E62" s="32"/>
      <c r="F62" s="32"/>
      <c r="G62" s="32"/>
      <c r="H62" s="32"/>
    </row>
    <row r="63" spans="2:11" ht="14.45" customHeight="1">
      <c r="B63" s="282" t="s">
        <v>34</v>
      </c>
      <c r="C63" s="282" t="s">
        <v>668</v>
      </c>
      <c r="D63" s="282" t="s">
        <v>522</v>
      </c>
      <c r="E63" s="282"/>
      <c r="F63" s="282"/>
      <c r="G63" s="284" t="s">
        <v>521</v>
      </c>
      <c r="H63" s="285"/>
      <c r="I63" s="286"/>
      <c r="J63" s="141"/>
      <c r="K63" s="169"/>
    </row>
    <row r="64" spans="2:11">
      <c r="B64" s="282"/>
      <c r="C64" s="282"/>
      <c r="D64" s="64">
        <v>2022</v>
      </c>
      <c r="E64" s="64">
        <v>2023</v>
      </c>
      <c r="F64" s="64">
        <v>2024</v>
      </c>
      <c r="G64" s="64">
        <v>2022</v>
      </c>
      <c r="H64" s="64" t="s">
        <v>963</v>
      </c>
      <c r="I64" s="64" t="s">
        <v>964</v>
      </c>
      <c r="J64" s="169"/>
      <c r="K64" s="169"/>
    </row>
    <row r="65" spans="2:11">
      <c r="B65" s="59" t="s">
        <v>581</v>
      </c>
      <c r="C65" s="60" t="s">
        <v>582</v>
      </c>
      <c r="D65" s="62" t="s">
        <v>737</v>
      </c>
      <c r="E65" s="62" t="s">
        <v>738</v>
      </c>
      <c r="F65" s="62">
        <v>1948.97744769065</v>
      </c>
      <c r="G65" s="62" t="s">
        <v>739</v>
      </c>
      <c r="H65" s="148" t="s">
        <v>833</v>
      </c>
      <c r="I65" s="148">
        <v>2160.5831569000002</v>
      </c>
      <c r="J65" s="169"/>
      <c r="K65" s="169"/>
    </row>
    <row r="66" spans="2:11">
      <c r="B66" s="84" t="s">
        <v>831</v>
      </c>
      <c r="C66" s="60" t="s">
        <v>832</v>
      </c>
      <c r="D66" s="62">
        <f>D67+D68</f>
        <v>3278065.6697</v>
      </c>
      <c r="E66" s="62">
        <f t="shared" ref="E66:F66" si="1">E67+E68</f>
        <v>3893073.8366352329</v>
      </c>
      <c r="F66" s="62">
        <f t="shared" si="1"/>
        <v>4627774</v>
      </c>
      <c r="G66" s="62">
        <f>G67+G68</f>
        <v>3278065.6697</v>
      </c>
      <c r="H66" s="62">
        <f t="shared" ref="H66:I66" si="2">H67+H68</f>
        <v>3893073.8366352329</v>
      </c>
      <c r="I66" s="62">
        <f t="shared" si="2"/>
        <v>4627774</v>
      </c>
      <c r="J66" s="169"/>
      <c r="K66" s="169"/>
    </row>
    <row r="67" spans="2:11" ht="25.5">
      <c r="B67" s="84" t="s">
        <v>836</v>
      </c>
      <c r="C67" s="60" t="s">
        <v>832</v>
      </c>
      <c r="D67" s="62">
        <v>47529.498</v>
      </c>
      <c r="E67" s="62">
        <v>30202</v>
      </c>
      <c r="F67" s="62">
        <v>68511</v>
      </c>
      <c r="G67" s="62">
        <v>47529.498</v>
      </c>
      <c r="H67" s="62">
        <v>30202</v>
      </c>
      <c r="I67" s="62">
        <v>68511</v>
      </c>
      <c r="J67" s="169"/>
      <c r="K67" s="169"/>
    </row>
    <row r="68" spans="2:11" ht="25.5">
      <c r="B68" s="84" t="s">
        <v>837</v>
      </c>
      <c r="C68" s="60" t="s">
        <v>832</v>
      </c>
      <c r="D68" s="62">
        <v>3230536.1716999998</v>
      </c>
      <c r="E68" s="62">
        <v>3862871.8366352329</v>
      </c>
      <c r="F68" s="62">
        <v>4559263</v>
      </c>
      <c r="G68" s="62">
        <v>3230536.1716999998</v>
      </c>
      <c r="H68" s="62">
        <v>3862871.8366352329</v>
      </c>
      <c r="I68" s="62">
        <v>4559263</v>
      </c>
      <c r="J68" s="169"/>
      <c r="K68" s="169"/>
    </row>
    <row r="69" spans="2:11">
      <c r="B69" s="59" t="s">
        <v>583</v>
      </c>
      <c r="C69" s="60" t="s">
        <v>584</v>
      </c>
      <c r="D69" s="62">
        <v>33259.786800000002</v>
      </c>
      <c r="E69" s="191" t="s">
        <v>834</v>
      </c>
      <c r="F69" s="74">
        <v>46945.59</v>
      </c>
      <c r="G69" s="62">
        <v>156257.92000000001</v>
      </c>
      <c r="H69" s="148">
        <v>99387.4</v>
      </c>
      <c r="I69" s="62">
        <v>102173.65999999999</v>
      </c>
      <c r="J69" s="169"/>
      <c r="K69" s="169"/>
    </row>
    <row r="70" spans="2:11" ht="15.75" customHeight="1">
      <c r="B70" s="256" t="s">
        <v>585</v>
      </c>
      <c r="C70" s="257"/>
      <c r="D70" s="257"/>
      <c r="E70" s="257"/>
      <c r="F70" s="257"/>
      <c r="G70" s="257"/>
      <c r="H70" s="257"/>
      <c r="I70" s="258"/>
      <c r="J70" s="169"/>
      <c r="K70" s="169"/>
    </row>
    <row r="71" spans="2:11">
      <c r="B71" s="59" t="s">
        <v>586</v>
      </c>
      <c r="C71" s="60" t="s">
        <v>587</v>
      </c>
      <c r="D71" s="62" t="s">
        <v>740</v>
      </c>
      <c r="E71" s="71" t="s">
        <v>588</v>
      </c>
      <c r="F71" s="71">
        <v>2046.08</v>
      </c>
      <c r="G71" s="62">
        <v>3785</v>
      </c>
      <c r="H71" s="62" t="s">
        <v>741</v>
      </c>
      <c r="I71" s="62">
        <v>2847.0619999999999</v>
      </c>
      <c r="J71" s="169"/>
      <c r="K71" s="169"/>
    </row>
    <row r="72" spans="2:11">
      <c r="B72" s="59" t="s">
        <v>589</v>
      </c>
      <c r="C72" s="60" t="s">
        <v>590</v>
      </c>
      <c r="D72" s="62" t="s">
        <v>742</v>
      </c>
      <c r="E72" s="71" t="s">
        <v>591</v>
      </c>
      <c r="F72" s="71">
        <v>1281.1456972528399</v>
      </c>
      <c r="G72" s="62">
        <v>2321.183</v>
      </c>
      <c r="H72" s="71" t="s">
        <v>592</v>
      </c>
      <c r="I72" s="62">
        <v>1833.5488072528401</v>
      </c>
      <c r="J72" s="169"/>
      <c r="K72" s="169"/>
    </row>
    <row r="73" spans="2:11">
      <c r="B73" s="59" t="s">
        <v>593</v>
      </c>
      <c r="C73" s="60" t="s">
        <v>587</v>
      </c>
      <c r="D73" s="62" t="s">
        <v>743</v>
      </c>
      <c r="E73" s="71" t="s">
        <v>594</v>
      </c>
      <c r="F73" s="71">
        <v>3293</v>
      </c>
      <c r="G73" s="62">
        <v>4508.7</v>
      </c>
      <c r="H73" s="71" t="s">
        <v>595</v>
      </c>
      <c r="I73" s="62">
        <v>3987.5329999999999</v>
      </c>
      <c r="J73" s="169"/>
      <c r="K73" s="169"/>
    </row>
    <row r="74" spans="2:11">
      <c r="B74" s="32"/>
      <c r="C74" s="32"/>
      <c r="D74" s="32"/>
      <c r="E74" s="32"/>
      <c r="F74" s="32"/>
      <c r="G74" s="32"/>
      <c r="H74" s="32"/>
    </row>
    <row r="75" spans="2:11">
      <c r="B75" s="281" t="s">
        <v>965</v>
      </c>
      <c r="C75" s="281"/>
      <c r="D75" s="281"/>
      <c r="E75" s="281"/>
      <c r="F75" s="281"/>
      <c r="G75" s="281"/>
      <c r="H75" s="281"/>
    </row>
    <row r="76" spans="2:11">
      <c r="B76" s="141" t="s">
        <v>966</v>
      </c>
      <c r="C76" s="141"/>
      <c r="D76" s="141"/>
      <c r="E76" s="141"/>
      <c r="F76" s="141"/>
      <c r="G76" s="141"/>
      <c r="H76" s="141"/>
    </row>
    <row r="77" spans="2:11">
      <c r="B77" s="141" t="s">
        <v>967</v>
      </c>
      <c r="C77" s="141"/>
      <c r="D77" s="141"/>
      <c r="E77" s="141"/>
      <c r="F77" s="141"/>
      <c r="G77" s="141"/>
      <c r="H77" s="141"/>
    </row>
    <row r="78" spans="2:11">
      <c r="B78" s="32"/>
      <c r="C78" s="32"/>
      <c r="D78" s="32"/>
      <c r="E78" s="32"/>
      <c r="F78" s="32"/>
      <c r="G78" s="32"/>
      <c r="H78" s="32"/>
    </row>
    <row r="79" spans="2:11">
      <c r="B79" s="43" t="s">
        <v>828</v>
      </c>
      <c r="C79" s="46"/>
      <c r="D79" s="46"/>
      <c r="E79" s="46"/>
      <c r="F79" s="46"/>
      <c r="G79" s="46"/>
      <c r="H79" s="32"/>
    </row>
    <row r="80" spans="2:11">
      <c r="B80" s="32"/>
      <c r="C80" s="32"/>
      <c r="D80" s="32"/>
      <c r="E80" s="32"/>
      <c r="F80" s="32"/>
      <c r="G80" s="32"/>
      <c r="H80" s="32"/>
    </row>
    <row r="81" spans="2:8" ht="15.75" customHeight="1">
      <c r="B81" s="262" t="s">
        <v>573</v>
      </c>
      <c r="C81" s="282">
        <v>2022</v>
      </c>
      <c r="D81" s="282">
        <v>2023</v>
      </c>
      <c r="E81" s="282">
        <v>2024</v>
      </c>
      <c r="F81" s="50"/>
      <c r="G81" s="32"/>
      <c r="H81" s="32"/>
    </row>
    <row r="82" spans="2:8">
      <c r="B82" s="264"/>
      <c r="C82" s="282"/>
      <c r="D82" s="282"/>
      <c r="E82" s="282"/>
      <c r="F82" s="50"/>
      <c r="G82" s="32"/>
      <c r="H82" s="32"/>
    </row>
    <row r="83" spans="2:8">
      <c r="B83" s="284" t="s">
        <v>829</v>
      </c>
      <c r="C83" s="285"/>
      <c r="D83" s="285"/>
      <c r="E83" s="286"/>
      <c r="F83" s="50"/>
      <c r="G83" s="32"/>
      <c r="H83" s="32"/>
    </row>
    <row r="84" spans="2:8" ht="25.5">
      <c r="B84" s="181" t="s">
        <v>574</v>
      </c>
      <c r="C84" s="182">
        <v>72.739999999999995</v>
      </c>
      <c r="D84" s="182">
        <v>95.57</v>
      </c>
      <c r="E84" s="182">
        <v>41.418000000000006</v>
      </c>
      <c r="F84" s="50"/>
      <c r="G84" s="32"/>
      <c r="H84" s="32"/>
    </row>
    <row r="85" spans="2:8" ht="25.5">
      <c r="B85" s="181" t="s">
        <v>575</v>
      </c>
      <c r="C85" s="182">
        <v>1901.07</v>
      </c>
      <c r="D85" s="182">
        <v>1809.97</v>
      </c>
      <c r="E85" s="182">
        <v>1159.284852</v>
      </c>
      <c r="F85" s="50"/>
      <c r="G85" s="32"/>
      <c r="H85" s="32"/>
    </row>
    <row r="86" spans="2:8" ht="38.25">
      <c r="B86" s="181" t="s">
        <v>576</v>
      </c>
      <c r="C86" s="182">
        <v>4365.96</v>
      </c>
      <c r="D86" s="182">
        <v>4230.26</v>
      </c>
      <c r="E86" s="182">
        <v>2297.7108000000003</v>
      </c>
      <c r="F86" s="50"/>
      <c r="G86" s="32"/>
      <c r="H86" s="32"/>
    </row>
    <row r="87" spans="2:8" ht="15.75" customHeight="1">
      <c r="B87" s="287" t="s">
        <v>577</v>
      </c>
      <c r="C87" s="288">
        <v>962.14</v>
      </c>
      <c r="D87" s="288">
        <v>973.48</v>
      </c>
      <c r="E87" s="288">
        <v>288.95760000000001</v>
      </c>
      <c r="F87" s="50"/>
      <c r="G87" s="32"/>
      <c r="H87" s="32"/>
    </row>
    <row r="88" spans="2:8">
      <c r="B88" s="287"/>
      <c r="C88" s="288"/>
      <c r="D88" s="288"/>
      <c r="E88" s="288"/>
      <c r="F88" s="50"/>
      <c r="G88" s="32"/>
      <c r="H88" s="32"/>
    </row>
    <row r="89" spans="2:8">
      <c r="B89" s="287"/>
      <c r="C89" s="288"/>
      <c r="D89" s="288"/>
      <c r="E89" s="288"/>
      <c r="F89" s="50"/>
      <c r="G89" s="32"/>
      <c r="H89" s="32"/>
    </row>
    <row r="90" spans="2:8" ht="15.75" customHeight="1">
      <c r="B90" s="287" t="s">
        <v>578</v>
      </c>
      <c r="C90" s="288">
        <v>3778.81</v>
      </c>
      <c r="D90" s="288">
        <v>4639.28</v>
      </c>
      <c r="E90" s="288">
        <v>3538.5086879999999</v>
      </c>
      <c r="F90" s="50"/>
      <c r="G90" s="32"/>
      <c r="H90" s="32"/>
    </row>
    <row r="91" spans="2:8">
      <c r="B91" s="287"/>
      <c r="C91" s="288"/>
      <c r="D91" s="288"/>
      <c r="E91" s="288"/>
      <c r="F91" s="50"/>
      <c r="G91" s="32"/>
      <c r="H91" s="32"/>
    </row>
    <row r="92" spans="2:8" ht="15.75" customHeight="1">
      <c r="B92" s="287" t="s">
        <v>579</v>
      </c>
      <c r="C92" s="288">
        <v>6118.94</v>
      </c>
      <c r="D92" s="288">
        <v>3647.17</v>
      </c>
      <c r="E92" s="288">
        <v>3365.9712</v>
      </c>
      <c r="F92" s="50"/>
      <c r="G92" s="32"/>
      <c r="H92" s="32"/>
    </row>
    <row r="93" spans="2:8">
      <c r="B93" s="287"/>
      <c r="C93" s="288"/>
      <c r="D93" s="288"/>
      <c r="E93" s="288"/>
      <c r="F93" s="50"/>
      <c r="G93" s="32"/>
      <c r="H93" s="32"/>
    </row>
    <row r="94" spans="2:8">
      <c r="B94" s="181" t="s">
        <v>580</v>
      </c>
      <c r="C94" s="182">
        <v>3673.17</v>
      </c>
      <c r="D94" s="182">
        <v>3942.02</v>
      </c>
      <c r="E94" s="182">
        <v>2734.1977320000001</v>
      </c>
      <c r="F94" s="50"/>
      <c r="G94" s="32"/>
      <c r="H94" s="32"/>
    </row>
    <row r="95" spans="2:8">
      <c r="B95" s="181" t="s">
        <v>559</v>
      </c>
      <c r="C95" s="182">
        <v>20872.82</v>
      </c>
      <c r="D95" s="182">
        <v>19337.759999999998</v>
      </c>
      <c r="E95" s="182">
        <v>13426.048872000001</v>
      </c>
      <c r="F95" s="50"/>
      <c r="G95" s="32"/>
      <c r="H95" s="32"/>
    </row>
    <row r="96" spans="2:8">
      <c r="B96" s="284" t="s">
        <v>968</v>
      </c>
      <c r="C96" s="285"/>
      <c r="D96" s="285"/>
      <c r="E96" s="286"/>
      <c r="F96" s="50"/>
      <c r="G96" s="32"/>
      <c r="H96" s="32"/>
    </row>
    <row r="97" spans="2:8" ht="25.5">
      <c r="B97" s="181" t="s">
        <v>574</v>
      </c>
      <c r="C97" s="182" t="s">
        <v>366</v>
      </c>
      <c r="D97" s="182">
        <v>32.4</v>
      </c>
      <c r="E97" s="182">
        <v>32.4</v>
      </c>
      <c r="F97" s="185"/>
      <c r="G97" s="32"/>
      <c r="H97" s="32"/>
    </row>
    <row r="98" spans="2:8" ht="25.5">
      <c r="B98" s="181" t="s">
        <v>575</v>
      </c>
      <c r="C98" s="182" t="s">
        <v>366</v>
      </c>
      <c r="D98" s="182">
        <v>1584</v>
      </c>
      <c r="E98" s="182">
        <v>792</v>
      </c>
      <c r="F98" s="185"/>
      <c r="G98" s="32"/>
      <c r="H98" s="32"/>
    </row>
    <row r="99" spans="2:8" ht="38.25">
      <c r="B99" s="181" t="s">
        <v>576</v>
      </c>
      <c r="C99" s="182" t="s">
        <v>366</v>
      </c>
      <c r="D99" s="182">
        <v>720</v>
      </c>
      <c r="E99" s="182">
        <v>360</v>
      </c>
      <c r="F99" s="185"/>
      <c r="G99" s="32"/>
      <c r="H99" s="32"/>
    </row>
    <row r="100" spans="2:8" ht="15" customHeight="1">
      <c r="B100" s="287" t="s">
        <v>577</v>
      </c>
      <c r="C100" s="288" t="s">
        <v>366</v>
      </c>
      <c r="D100" s="289">
        <v>360</v>
      </c>
      <c r="E100" s="289">
        <v>180</v>
      </c>
      <c r="F100" s="185"/>
      <c r="G100" s="32"/>
      <c r="H100" s="32"/>
    </row>
    <row r="101" spans="2:8">
      <c r="B101" s="287"/>
      <c r="C101" s="288"/>
      <c r="D101" s="291"/>
      <c r="E101" s="291"/>
      <c r="F101" s="185"/>
      <c r="G101" s="32"/>
      <c r="H101" s="32"/>
    </row>
    <row r="102" spans="2:8">
      <c r="B102" s="287"/>
      <c r="C102" s="288"/>
      <c r="D102" s="290"/>
      <c r="E102" s="290"/>
      <c r="F102" s="185"/>
      <c r="G102" s="32"/>
      <c r="H102" s="32"/>
    </row>
    <row r="103" spans="2:8" ht="15" customHeight="1">
      <c r="B103" s="287" t="s">
        <v>578</v>
      </c>
      <c r="C103" s="288" t="s">
        <v>366</v>
      </c>
      <c r="D103" s="289">
        <v>360</v>
      </c>
      <c r="E103" s="289">
        <v>360</v>
      </c>
      <c r="F103" s="185"/>
      <c r="G103" s="32"/>
      <c r="H103" s="32"/>
    </row>
    <row r="104" spans="2:8">
      <c r="B104" s="287"/>
      <c r="C104" s="288"/>
      <c r="D104" s="290"/>
      <c r="E104" s="290"/>
      <c r="F104" s="185"/>
      <c r="G104" s="32"/>
      <c r="H104" s="32"/>
    </row>
    <row r="105" spans="2:8">
      <c r="B105" s="287" t="s">
        <v>579</v>
      </c>
      <c r="C105" s="288" t="s">
        <v>366</v>
      </c>
      <c r="D105" s="288">
        <v>2102.4</v>
      </c>
      <c r="E105" s="288">
        <v>662.4</v>
      </c>
      <c r="F105" s="185"/>
      <c r="G105" s="32"/>
      <c r="H105" s="32"/>
    </row>
    <row r="106" spans="2:8">
      <c r="B106" s="287"/>
      <c r="C106" s="288"/>
      <c r="D106" s="288"/>
      <c r="E106" s="288"/>
      <c r="F106" s="185"/>
      <c r="G106" s="32"/>
      <c r="H106" s="32"/>
    </row>
    <row r="107" spans="2:8">
      <c r="B107" s="181" t="s">
        <v>580</v>
      </c>
      <c r="C107" s="182" t="s">
        <v>366</v>
      </c>
      <c r="D107" s="182">
        <v>683.28</v>
      </c>
      <c r="E107" s="182">
        <v>0</v>
      </c>
      <c r="F107" s="185"/>
      <c r="G107" s="32"/>
      <c r="H107" s="32"/>
    </row>
    <row r="108" spans="2:8">
      <c r="B108" s="181" t="s">
        <v>559</v>
      </c>
      <c r="C108" s="182" t="s">
        <v>366</v>
      </c>
      <c r="D108" s="182">
        <v>5842.08</v>
      </c>
      <c r="E108" s="182">
        <v>2386.8000000000002</v>
      </c>
      <c r="F108" s="141"/>
      <c r="G108" s="32"/>
      <c r="H108" s="32"/>
    </row>
    <row r="109" spans="2:8">
      <c r="B109" s="186"/>
      <c r="C109" s="187"/>
      <c r="D109" s="187"/>
      <c r="E109" s="187"/>
      <c r="F109" s="141"/>
      <c r="G109" s="32"/>
      <c r="H109" s="32"/>
    </row>
    <row r="110" spans="2:8">
      <c r="B110" s="47" t="s">
        <v>969</v>
      </c>
      <c r="C110" s="187"/>
      <c r="D110" s="187"/>
      <c r="E110" s="187"/>
      <c r="F110" s="141"/>
      <c r="G110" s="32"/>
      <c r="H110" s="32"/>
    </row>
    <row r="111" spans="2:8">
      <c r="B111" s="32"/>
      <c r="C111" s="32"/>
      <c r="D111" s="32"/>
      <c r="E111" s="32"/>
      <c r="F111" s="32"/>
      <c r="G111" s="32"/>
      <c r="H111" s="32"/>
    </row>
    <row r="112" spans="2:8">
      <c r="B112" s="43" t="s">
        <v>830</v>
      </c>
      <c r="C112" s="46"/>
      <c r="D112" s="46"/>
      <c r="E112" s="46"/>
      <c r="F112" s="46"/>
      <c r="G112" s="46"/>
      <c r="H112" s="32"/>
    </row>
    <row r="113" spans="2:8">
      <c r="B113" s="32"/>
      <c r="C113" s="32"/>
      <c r="D113" s="32"/>
      <c r="E113" s="32"/>
      <c r="F113" s="32"/>
      <c r="G113" s="32"/>
      <c r="H113" s="32"/>
    </row>
    <row r="114" spans="2:8" ht="15.75" customHeight="1">
      <c r="B114" s="293" t="s">
        <v>573</v>
      </c>
      <c r="C114" s="282">
        <v>2022</v>
      </c>
      <c r="D114" s="282">
        <v>2023</v>
      </c>
      <c r="E114" s="282">
        <v>2024</v>
      </c>
      <c r="F114" s="50"/>
      <c r="G114" s="139"/>
      <c r="H114" s="32"/>
    </row>
    <row r="115" spans="2:8">
      <c r="B115" s="293"/>
      <c r="C115" s="282"/>
      <c r="D115" s="282"/>
      <c r="E115" s="282"/>
      <c r="F115" s="50"/>
      <c r="G115" s="32"/>
      <c r="H115" s="32"/>
    </row>
    <row r="116" spans="2:8">
      <c r="B116" s="284" t="s">
        <v>829</v>
      </c>
      <c r="C116" s="285"/>
      <c r="D116" s="285"/>
      <c r="E116" s="286"/>
      <c r="F116" s="50"/>
      <c r="G116" s="32"/>
      <c r="H116" s="32"/>
    </row>
    <row r="117" spans="2:8" ht="25.5">
      <c r="B117" s="181" t="s">
        <v>574</v>
      </c>
      <c r="C117" s="183">
        <v>20205</v>
      </c>
      <c r="D117" s="183">
        <v>26546</v>
      </c>
      <c r="E117" s="183">
        <v>11505</v>
      </c>
      <c r="F117" s="50"/>
      <c r="G117" s="32"/>
      <c r="H117" s="32"/>
    </row>
    <row r="118" spans="2:8" ht="25.5">
      <c r="B118" s="181" t="s">
        <v>575</v>
      </c>
      <c r="C118" s="183">
        <v>528074</v>
      </c>
      <c r="D118" s="183">
        <v>502770</v>
      </c>
      <c r="E118" s="183">
        <v>322023.57</v>
      </c>
      <c r="F118" s="50"/>
      <c r="G118" s="32"/>
      <c r="H118" s="32"/>
    </row>
    <row r="119" spans="2:8" ht="38.25">
      <c r="B119" s="181" t="s">
        <v>576</v>
      </c>
      <c r="C119" s="183">
        <v>1212766</v>
      </c>
      <c r="D119" s="183">
        <v>1175073</v>
      </c>
      <c r="E119" s="183">
        <v>638253</v>
      </c>
      <c r="F119" s="50"/>
      <c r="G119" s="32"/>
      <c r="H119" s="32"/>
    </row>
    <row r="120" spans="2:8" ht="15.75" customHeight="1">
      <c r="B120" s="287" t="s">
        <v>577</v>
      </c>
      <c r="C120" s="292">
        <v>267261</v>
      </c>
      <c r="D120" s="292">
        <v>270411</v>
      </c>
      <c r="E120" s="292">
        <v>80266</v>
      </c>
      <c r="F120" s="50"/>
      <c r="G120" s="32"/>
      <c r="H120" s="32"/>
    </row>
    <row r="121" spans="2:8">
      <c r="B121" s="287"/>
      <c r="C121" s="292"/>
      <c r="D121" s="292"/>
      <c r="E121" s="292"/>
      <c r="F121" s="50"/>
      <c r="G121" s="32"/>
      <c r="H121" s="32"/>
    </row>
    <row r="122" spans="2:8">
      <c r="B122" s="287"/>
      <c r="C122" s="292"/>
      <c r="D122" s="292"/>
      <c r="E122" s="292"/>
      <c r="F122" s="50"/>
      <c r="G122" s="32"/>
      <c r="H122" s="32"/>
    </row>
    <row r="123" spans="2:8" ht="15.75" customHeight="1">
      <c r="B123" s="287" t="s">
        <v>578</v>
      </c>
      <c r="C123" s="292">
        <v>1049669</v>
      </c>
      <c r="D123" s="292">
        <v>1288690</v>
      </c>
      <c r="E123" s="292">
        <v>982919.08</v>
      </c>
      <c r="F123" s="50"/>
      <c r="G123" s="32"/>
      <c r="H123" s="32"/>
    </row>
    <row r="124" spans="2:8">
      <c r="B124" s="287"/>
      <c r="C124" s="292"/>
      <c r="D124" s="292"/>
      <c r="E124" s="292"/>
      <c r="F124" s="50"/>
      <c r="G124" s="32"/>
      <c r="H124" s="32"/>
    </row>
    <row r="125" spans="2:8" ht="15.75" customHeight="1">
      <c r="B125" s="287" t="s">
        <v>579</v>
      </c>
      <c r="C125" s="292">
        <v>1699705</v>
      </c>
      <c r="D125" s="292">
        <v>1013103</v>
      </c>
      <c r="E125" s="292">
        <v>934992</v>
      </c>
      <c r="F125" s="50"/>
      <c r="G125" s="32"/>
      <c r="H125" s="32"/>
    </row>
    <row r="126" spans="2:8">
      <c r="B126" s="287"/>
      <c r="C126" s="292"/>
      <c r="D126" s="292"/>
      <c r="E126" s="292"/>
      <c r="F126" s="50"/>
      <c r="G126" s="32"/>
      <c r="H126" s="32"/>
    </row>
    <row r="127" spans="2:8">
      <c r="B127" s="181" t="s">
        <v>580</v>
      </c>
      <c r="C127" s="183">
        <v>1020326</v>
      </c>
      <c r="D127" s="183">
        <v>1095005</v>
      </c>
      <c r="E127" s="183">
        <v>759499.37</v>
      </c>
      <c r="F127" s="50"/>
      <c r="G127" s="32"/>
      <c r="H127" s="32"/>
    </row>
    <row r="128" spans="2:8" ht="14.25" customHeight="1">
      <c r="B128" s="181" t="s">
        <v>559</v>
      </c>
      <c r="C128" s="183">
        <v>5798006</v>
      </c>
      <c r="D128" s="183" t="s">
        <v>744</v>
      </c>
      <c r="E128" s="183">
        <f>SUM(E117:E127)</f>
        <v>3729458.02</v>
      </c>
      <c r="F128" s="50"/>
      <c r="G128" s="32"/>
      <c r="H128" s="32"/>
    </row>
    <row r="129" spans="2:8" ht="14.25" customHeight="1">
      <c r="B129" s="284" t="s">
        <v>970</v>
      </c>
      <c r="C129" s="285"/>
      <c r="D129" s="285"/>
      <c r="E129" s="286"/>
      <c r="F129" s="50"/>
      <c r="G129" s="32"/>
      <c r="H129" s="32"/>
    </row>
    <row r="130" spans="2:8" ht="22.5" customHeight="1">
      <c r="B130" s="181" t="s">
        <v>574</v>
      </c>
      <c r="C130" s="182" t="s">
        <v>366</v>
      </c>
      <c r="D130" s="182">
        <v>9000</v>
      </c>
      <c r="E130" s="182">
        <v>9000</v>
      </c>
      <c r="H130" s="32"/>
    </row>
    <row r="131" spans="2:8" ht="25.5">
      <c r="B131" s="181" t="s">
        <v>575</v>
      </c>
      <c r="C131" s="182" t="s">
        <v>366</v>
      </c>
      <c r="D131" s="182">
        <v>440000</v>
      </c>
      <c r="E131" s="182">
        <v>1159.284852</v>
      </c>
      <c r="H131" s="32"/>
    </row>
    <row r="132" spans="2:8" ht="38.25">
      <c r="B132" s="181" t="s">
        <v>576</v>
      </c>
      <c r="C132" s="182" t="s">
        <v>366</v>
      </c>
      <c r="D132" s="182">
        <v>200000</v>
      </c>
      <c r="E132" s="182">
        <v>100000</v>
      </c>
      <c r="H132" s="32"/>
    </row>
    <row r="133" spans="2:8">
      <c r="B133" s="287" t="s">
        <v>577</v>
      </c>
      <c r="C133" s="288" t="s">
        <v>366</v>
      </c>
      <c r="D133" s="288">
        <v>100000</v>
      </c>
      <c r="E133" s="288">
        <v>50000</v>
      </c>
      <c r="H133" s="32"/>
    </row>
    <row r="134" spans="2:8">
      <c r="B134" s="287"/>
      <c r="C134" s="288"/>
      <c r="D134" s="288"/>
      <c r="E134" s="288"/>
      <c r="H134" s="32"/>
    </row>
    <row r="135" spans="2:8">
      <c r="B135" s="287"/>
      <c r="C135" s="288"/>
      <c r="D135" s="288"/>
      <c r="E135" s="288"/>
      <c r="H135" s="32"/>
    </row>
    <row r="136" spans="2:8">
      <c r="B136" s="287" t="s">
        <v>578</v>
      </c>
      <c r="C136" s="288" t="s">
        <v>366</v>
      </c>
      <c r="D136" s="288">
        <v>100000</v>
      </c>
      <c r="E136" s="288">
        <v>100000</v>
      </c>
      <c r="H136" s="32"/>
    </row>
    <row r="137" spans="2:8">
      <c r="B137" s="287"/>
      <c r="C137" s="288"/>
      <c r="D137" s="288"/>
      <c r="E137" s="288"/>
      <c r="H137" s="32"/>
    </row>
    <row r="138" spans="2:8">
      <c r="B138" s="287" t="s">
        <v>579</v>
      </c>
      <c r="C138" s="288" t="s">
        <v>366</v>
      </c>
      <c r="D138" s="288">
        <v>584000</v>
      </c>
      <c r="E138" s="288">
        <v>184000</v>
      </c>
      <c r="H138" s="32"/>
    </row>
    <row r="139" spans="2:8">
      <c r="B139" s="287"/>
      <c r="C139" s="288"/>
      <c r="D139" s="288"/>
      <c r="E139" s="288"/>
      <c r="H139" s="32"/>
    </row>
    <row r="140" spans="2:8">
      <c r="B140" s="181" t="s">
        <v>580</v>
      </c>
      <c r="C140" s="182" t="s">
        <v>366</v>
      </c>
      <c r="D140" s="182">
        <v>189000</v>
      </c>
      <c r="E140" s="182">
        <v>0</v>
      </c>
      <c r="H140" s="32"/>
    </row>
    <row r="141" spans="2:8">
      <c r="B141" s="181" t="s">
        <v>559</v>
      </c>
      <c r="C141" s="182" t="s">
        <v>366</v>
      </c>
      <c r="D141" s="182">
        <v>1622800</v>
      </c>
      <c r="E141" s="182">
        <v>663000</v>
      </c>
      <c r="H141" s="32"/>
    </row>
    <row r="142" spans="2:8">
      <c r="B142" s="186"/>
      <c r="C142" s="188"/>
      <c r="D142" s="188"/>
      <c r="E142" s="188"/>
      <c r="H142" s="32"/>
    </row>
    <row r="143" spans="2:8">
      <c r="B143" s="47" t="s">
        <v>971</v>
      </c>
      <c r="C143" s="188"/>
      <c r="D143" s="188"/>
      <c r="E143" s="188"/>
      <c r="F143" s="50"/>
      <c r="G143" s="32"/>
      <c r="H143" s="32"/>
    </row>
    <row r="144" spans="2:8">
      <c r="B144" s="32"/>
      <c r="C144" s="32"/>
      <c r="D144" s="32"/>
      <c r="E144" s="32"/>
      <c r="F144" s="32"/>
      <c r="G144" s="32"/>
      <c r="H144" s="32"/>
    </row>
    <row r="145" spans="2:23">
      <c r="B145" s="173" t="s">
        <v>972</v>
      </c>
      <c r="C145" s="46"/>
      <c r="D145" s="46"/>
      <c r="E145" s="46"/>
      <c r="F145" s="46"/>
      <c r="G145" s="46"/>
      <c r="H145" s="32"/>
    </row>
    <row r="146" spans="2:23">
      <c r="B146" s="32"/>
      <c r="C146" s="32"/>
      <c r="D146" s="32"/>
      <c r="E146" s="32"/>
      <c r="F146" s="32"/>
      <c r="G146" s="32"/>
      <c r="H146" s="32"/>
    </row>
    <row r="147" spans="2:23" ht="15" customHeight="1">
      <c r="B147" s="282" t="s">
        <v>34</v>
      </c>
      <c r="C147" s="282" t="s">
        <v>522</v>
      </c>
      <c r="D147" s="282"/>
      <c r="E147" s="282"/>
      <c r="F147" s="284" t="s">
        <v>521</v>
      </c>
      <c r="G147" s="285"/>
      <c r="H147" s="286"/>
    </row>
    <row r="148" spans="2:23">
      <c r="B148" s="282"/>
      <c r="C148" s="64">
        <v>2022</v>
      </c>
      <c r="D148" s="64">
        <v>2023</v>
      </c>
      <c r="E148" s="64">
        <v>2024</v>
      </c>
      <c r="F148" s="64">
        <v>2022</v>
      </c>
      <c r="G148" s="64">
        <v>2023</v>
      </c>
      <c r="H148" s="64">
        <v>2024</v>
      </c>
    </row>
    <row r="149" spans="2:23" ht="14.45" customHeight="1">
      <c r="B149" s="294" t="s">
        <v>572</v>
      </c>
      <c r="C149" s="295">
        <v>255</v>
      </c>
      <c r="D149" s="295">
        <v>249</v>
      </c>
      <c r="E149" s="296">
        <v>270</v>
      </c>
      <c r="F149" s="295">
        <v>181</v>
      </c>
      <c r="G149" s="295">
        <v>148</v>
      </c>
      <c r="H149" s="295">
        <v>134.91999999999999</v>
      </c>
      <c r="J149" s="169"/>
      <c r="K149" s="169"/>
      <c r="L149" s="169"/>
      <c r="M149" s="169"/>
      <c r="N149" s="169"/>
      <c r="O149" s="169"/>
      <c r="P149" s="169"/>
      <c r="Q149" s="169"/>
      <c r="R149" s="169"/>
      <c r="S149" s="169"/>
      <c r="T149" s="169"/>
      <c r="U149" s="169"/>
      <c r="V149" s="169"/>
      <c r="W149" s="169"/>
    </row>
    <row r="150" spans="2:23" ht="29.25" customHeight="1">
      <c r="B150" s="294"/>
      <c r="C150" s="295"/>
      <c r="D150" s="295"/>
      <c r="E150" s="296"/>
      <c r="F150" s="295"/>
      <c r="G150" s="295"/>
      <c r="H150" s="295"/>
    </row>
    <row r="151" spans="2:23" ht="14.45" customHeight="1">
      <c r="B151" s="32"/>
      <c r="C151" s="32"/>
      <c r="D151" s="32"/>
      <c r="E151" s="32"/>
      <c r="F151" s="32"/>
      <c r="G151" s="32"/>
      <c r="H151" s="32"/>
    </row>
    <row r="152" spans="2:23" ht="15.95" customHeight="1">
      <c r="B152" s="269" t="s">
        <v>973</v>
      </c>
      <c r="C152" s="269"/>
      <c r="D152" s="269"/>
      <c r="E152" s="269"/>
      <c r="F152" s="269"/>
      <c r="G152" s="269"/>
      <c r="H152" s="32"/>
    </row>
    <row r="153" spans="2:23">
      <c r="B153" s="32"/>
      <c r="C153" s="32"/>
      <c r="D153" s="32"/>
      <c r="E153" s="32"/>
      <c r="F153" s="32"/>
      <c r="G153" s="32"/>
      <c r="H153" s="32"/>
    </row>
    <row r="154" spans="2:23">
      <c r="B154" s="173" t="s">
        <v>755</v>
      </c>
      <c r="C154" s="46"/>
      <c r="D154" s="46"/>
      <c r="E154" s="46"/>
      <c r="F154" s="32"/>
      <c r="G154" s="32"/>
      <c r="H154" s="32"/>
    </row>
    <row r="155" spans="2:23">
      <c r="B155" s="32"/>
      <c r="C155" s="32"/>
      <c r="D155" s="32"/>
      <c r="E155" s="32"/>
      <c r="F155" s="32"/>
      <c r="G155" s="32"/>
      <c r="H155" s="32"/>
    </row>
    <row r="156" spans="2:23">
      <c r="B156" s="64" t="s">
        <v>615</v>
      </c>
      <c r="C156" s="64" t="s">
        <v>974</v>
      </c>
      <c r="D156" s="64">
        <v>2023</v>
      </c>
      <c r="E156" s="64">
        <v>2024</v>
      </c>
      <c r="F156" s="32"/>
      <c r="H156" s="32"/>
    </row>
    <row r="157" spans="2:23">
      <c r="B157" s="59" t="s">
        <v>616</v>
      </c>
      <c r="C157" s="74">
        <v>1.67</v>
      </c>
      <c r="D157" s="74">
        <v>1.76</v>
      </c>
      <c r="E157" s="74">
        <v>1.73</v>
      </c>
      <c r="F157" s="32"/>
      <c r="G157" s="32"/>
      <c r="H157" s="32"/>
    </row>
    <row r="158" spans="2:23">
      <c r="B158" s="59" t="s">
        <v>617</v>
      </c>
      <c r="C158" s="74">
        <v>1.59</v>
      </c>
      <c r="D158" s="74">
        <v>1.72</v>
      </c>
      <c r="E158" s="74">
        <v>1.74</v>
      </c>
      <c r="F158" s="32"/>
      <c r="G158" s="32"/>
      <c r="H158" s="32"/>
    </row>
    <row r="159" spans="2:23">
      <c r="B159" s="59" t="s">
        <v>618</v>
      </c>
      <c r="C159" s="74">
        <v>2.02</v>
      </c>
      <c r="D159" s="74">
        <v>1.98</v>
      </c>
      <c r="E159" s="74">
        <v>2.0499999999999998</v>
      </c>
      <c r="F159" s="32"/>
      <c r="G159" s="32"/>
      <c r="H159" s="32"/>
    </row>
    <row r="160" spans="2:23">
      <c r="B160" s="59" t="s">
        <v>619</v>
      </c>
      <c r="C160" s="74">
        <v>1.91</v>
      </c>
      <c r="D160" s="74">
        <v>1.83</v>
      </c>
      <c r="E160" s="140" t="s">
        <v>366</v>
      </c>
      <c r="F160" s="32"/>
      <c r="G160" s="32"/>
      <c r="H160" s="32"/>
    </row>
    <row r="161" spans="2:8">
      <c r="B161" s="59" t="s">
        <v>620</v>
      </c>
      <c r="C161" s="74">
        <v>1.53</v>
      </c>
      <c r="D161" s="74">
        <v>1.36</v>
      </c>
      <c r="E161" s="74">
        <v>1.44</v>
      </c>
      <c r="F161" s="32"/>
      <c r="G161" s="32"/>
      <c r="H161" s="32" t="s">
        <v>798</v>
      </c>
    </row>
    <row r="162" spans="2:8">
      <c r="B162" s="59" t="s">
        <v>621</v>
      </c>
      <c r="C162" s="74">
        <v>1.42</v>
      </c>
      <c r="D162" s="74">
        <v>1.41</v>
      </c>
      <c r="E162" s="74">
        <v>1.41</v>
      </c>
      <c r="F162" s="32"/>
      <c r="G162" s="32"/>
      <c r="H162" s="32"/>
    </row>
    <row r="163" spans="2:8">
      <c r="B163" s="59" t="s">
        <v>622</v>
      </c>
      <c r="C163" s="74">
        <v>1.48</v>
      </c>
      <c r="D163" s="74">
        <v>1.34</v>
      </c>
      <c r="E163" s="74">
        <v>1.4</v>
      </c>
      <c r="F163" s="32"/>
      <c r="G163" s="32"/>
      <c r="H163" s="32"/>
    </row>
    <row r="164" spans="2:8">
      <c r="B164" s="59" t="s">
        <v>623</v>
      </c>
      <c r="C164" s="74">
        <v>1.43</v>
      </c>
      <c r="D164" s="74">
        <v>1.43</v>
      </c>
      <c r="E164" s="74">
        <v>1.4</v>
      </c>
      <c r="F164" s="32"/>
      <c r="G164" s="32"/>
      <c r="H164" s="32"/>
    </row>
    <row r="165" spans="2:8">
      <c r="B165" s="59" t="s">
        <v>624</v>
      </c>
      <c r="C165" s="74">
        <v>1.84</v>
      </c>
      <c r="D165" s="74">
        <v>1.7</v>
      </c>
      <c r="E165" s="74">
        <v>1.42</v>
      </c>
      <c r="F165" s="32"/>
      <c r="G165" s="32"/>
      <c r="H165" s="32"/>
    </row>
    <row r="166" spans="2:8">
      <c r="B166" s="59" t="s">
        <v>625</v>
      </c>
      <c r="C166" s="74">
        <v>1.55</v>
      </c>
      <c r="D166" s="74">
        <v>1.72</v>
      </c>
      <c r="E166" s="74">
        <v>1.7</v>
      </c>
      <c r="F166" s="32"/>
      <c r="G166" s="32"/>
      <c r="H166" s="32"/>
    </row>
    <row r="167" spans="2:8">
      <c r="B167" s="59" t="s">
        <v>626</v>
      </c>
      <c r="C167" s="74">
        <v>1.75</v>
      </c>
      <c r="D167" s="74">
        <v>1.64</v>
      </c>
      <c r="E167" s="74">
        <v>1.61</v>
      </c>
      <c r="F167" s="32"/>
      <c r="G167" s="32"/>
      <c r="H167" s="32"/>
    </row>
    <row r="168" spans="2:8">
      <c r="B168" s="59" t="s">
        <v>627</v>
      </c>
      <c r="C168" s="74">
        <v>1.82</v>
      </c>
      <c r="D168" s="74">
        <v>1.83</v>
      </c>
      <c r="E168" s="74">
        <v>1.72</v>
      </c>
      <c r="F168" s="32"/>
      <c r="G168" s="32"/>
      <c r="H168" s="32"/>
    </row>
    <row r="169" spans="2:8">
      <c r="B169" s="59" t="s">
        <v>628</v>
      </c>
      <c r="C169" s="74">
        <v>3.35</v>
      </c>
      <c r="D169" s="74">
        <v>2.97</v>
      </c>
      <c r="E169" s="74">
        <v>1.72</v>
      </c>
      <c r="F169" s="32"/>
      <c r="G169" s="32"/>
      <c r="H169" s="32"/>
    </row>
    <row r="170" spans="2:8">
      <c r="B170" s="59" t="s">
        <v>630</v>
      </c>
      <c r="C170" s="74">
        <v>1.46</v>
      </c>
      <c r="D170" s="74">
        <v>1.41</v>
      </c>
      <c r="E170" s="74">
        <v>1.4</v>
      </c>
      <c r="F170" s="32"/>
      <c r="G170" s="32"/>
      <c r="H170" s="32"/>
    </row>
    <row r="171" spans="2:8">
      <c r="B171" s="59" t="s">
        <v>789</v>
      </c>
      <c r="C171" s="74">
        <v>1.7</v>
      </c>
      <c r="D171" s="74">
        <v>2.12</v>
      </c>
      <c r="E171" s="74">
        <v>1.7</v>
      </c>
      <c r="F171" s="32"/>
      <c r="G171" s="32"/>
      <c r="H171" s="32"/>
    </row>
    <row r="172" spans="2:8">
      <c r="B172" s="59" t="s">
        <v>790</v>
      </c>
      <c r="C172" s="74" t="s">
        <v>366</v>
      </c>
      <c r="D172" s="74" t="s">
        <v>366</v>
      </c>
      <c r="E172" s="74">
        <v>2.0099999999999998</v>
      </c>
      <c r="F172" s="32"/>
      <c r="G172" s="32"/>
      <c r="H172" s="32"/>
    </row>
    <row r="173" spans="2:8">
      <c r="B173" s="59" t="s">
        <v>631</v>
      </c>
      <c r="C173" s="74">
        <v>1.63</v>
      </c>
      <c r="D173" s="74">
        <v>1.59</v>
      </c>
      <c r="E173" s="74">
        <v>1.47</v>
      </c>
      <c r="F173" s="32"/>
      <c r="G173" s="32"/>
      <c r="H173" s="32"/>
    </row>
    <row r="174" spans="2:8">
      <c r="B174" s="59" t="s">
        <v>632</v>
      </c>
      <c r="C174" s="74">
        <v>1.32</v>
      </c>
      <c r="D174" s="74">
        <v>1.44</v>
      </c>
      <c r="E174" s="74">
        <v>1.32</v>
      </c>
      <c r="F174" s="32"/>
      <c r="G174" s="32"/>
      <c r="H174" s="32"/>
    </row>
    <row r="175" spans="2:8">
      <c r="B175" s="59" t="s">
        <v>791</v>
      </c>
      <c r="C175" s="74" t="s">
        <v>366</v>
      </c>
      <c r="D175" s="74" t="s">
        <v>366</v>
      </c>
      <c r="E175" s="74">
        <v>2.44</v>
      </c>
      <c r="F175" s="32"/>
      <c r="G175" s="32"/>
      <c r="H175" s="32"/>
    </row>
    <row r="176" spans="2:8">
      <c r="B176" s="59" t="s">
        <v>633</v>
      </c>
      <c r="C176" s="74">
        <v>1.7</v>
      </c>
      <c r="D176" s="74">
        <v>1.6</v>
      </c>
      <c r="E176" s="74">
        <v>1.4</v>
      </c>
      <c r="F176" s="32"/>
      <c r="G176" s="32"/>
      <c r="H176" s="32"/>
    </row>
    <row r="177" spans="2:8">
      <c r="B177" s="32"/>
      <c r="C177" s="32"/>
      <c r="D177" s="32"/>
      <c r="E177" s="32"/>
      <c r="F177" s="32"/>
      <c r="G177" s="32"/>
      <c r="H177" s="32"/>
    </row>
    <row r="178" spans="2:8">
      <c r="B178" s="141" t="s">
        <v>975</v>
      </c>
      <c r="C178" s="141"/>
      <c r="D178" s="141"/>
      <c r="E178" s="141"/>
      <c r="F178" s="32"/>
      <c r="G178" s="32"/>
      <c r="H178" s="32"/>
    </row>
    <row r="179" spans="2:8">
      <c r="B179" s="32"/>
      <c r="C179" s="32"/>
      <c r="D179" s="32"/>
      <c r="E179" s="32"/>
      <c r="F179" s="32"/>
      <c r="G179" s="32"/>
      <c r="H179" s="32"/>
    </row>
    <row r="180" spans="2:8">
      <c r="B180" s="173" t="s">
        <v>976</v>
      </c>
      <c r="C180" s="46"/>
      <c r="D180" s="46"/>
      <c r="E180" s="46"/>
      <c r="F180" s="32"/>
      <c r="G180" s="32"/>
      <c r="H180" s="32"/>
    </row>
    <row r="181" spans="2:8">
      <c r="B181" s="32"/>
      <c r="C181" s="32"/>
      <c r="D181" s="32"/>
      <c r="E181" s="32"/>
      <c r="F181" s="32"/>
      <c r="G181" s="32"/>
      <c r="H181" s="32"/>
    </row>
    <row r="182" spans="2:8">
      <c r="B182" s="64" t="s">
        <v>34</v>
      </c>
      <c r="C182" s="64">
        <v>2022</v>
      </c>
      <c r="D182" s="64" t="s">
        <v>977</v>
      </c>
      <c r="E182" s="64" t="s">
        <v>978</v>
      </c>
      <c r="F182" s="32"/>
      <c r="H182" s="32"/>
    </row>
    <row r="183" spans="2:8">
      <c r="B183" s="59" t="s">
        <v>745</v>
      </c>
      <c r="C183" s="148">
        <v>44345.34</v>
      </c>
      <c r="D183" s="148">
        <v>46566.16</v>
      </c>
      <c r="E183" s="148">
        <v>35770</v>
      </c>
      <c r="F183" s="32"/>
      <c r="G183" s="32"/>
      <c r="H183" s="32"/>
    </row>
    <row r="184" spans="2:8">
      <c r="B184" s="32"/>
      <c r="C184" s="32"/>
      <c r="D184" s="32"/>
      <c r="E184" s="32"/>
      <c r="F184" s="32"/>
      <c r="G184" s="32"/>
      <c r="H184" s="32"/>
    </row>
    <row r="185" spans="2:8">
      <c r="B185" s="141" t="s">
        <v>979</v>
      </c>
      <c r="C185" s="141"/>
      <c r="D185" s="141"/>
      <c r="E185" s="141"/>
      <c r="F185" s="141"/>
      <c r="G185" s="141"/>
      <c r="H185" s="141"/>
    </row>
    <row r="186" spans="2:8">
      <c r="B186" s="141" t="s">
        <v>980</v>
      </c>
      <c r="C186" s="141"/>
      <c r="D186" s="141"/>
      <c r="E186" s="141"/>
      <c r="F186" s="141"/>
      <c r="G186" s="141"/>
      <c r="H186" s="141"/>
    </row>
    <row r="187" spans="2:8">
      <c r="B187" s="141" t="s">
        <v>981</v>
      </c>
      <c r="C187" s="141"/>
      <c r="D187" s="141"/>
      <c r="E187" s="141"/>
      <c r="F187" s="141"/>
      <c r="G187" s="141"/>
      <c r="H187" s="141"/>
    </row>
    <row r="188" spans="2:8">
      <c r="B188" s="32"/>
      <c r="C188" s="32"/>
      <c r="D188" s="32"/>
      <c r="E188" s="32"/>
      <c r="F188" s="32"/>
      <c r="G188" s="32"/>
      <c r="H188" s="32"/>
    </row>
    <row r="189" spans="2:8">
      <c r="B189" s="173" t="s">
        <v>982</v>
      </c>
      <c r="C189" s="46"/>
      <c r="D189" s="46"/>
      <c r="E189" s="46"/>
      <c r="F189" s="32"/>
      <c r="G189" s="32"/>
      <c r="H189" s="32"/>
    </row>
    <row r="190" spans="2:8">
      <c r="B190" s="32"/>
      <c r="C190" s="32"/>
      <c r="D190" s="32"/>
      <c r="E190" s="32"/>
      <c r="F190" s="32"/>
      <c r="G190" s="32"/>
      <c r="H190" s="32"/>
    </row>
    <row r="191" spans="2:8">
      <c r="B191" s="64" t="s">
        <v>34</v>
      </c>
      <c r="C191" s="64">
        <v>2022</v>
      </c>
      <c r="D191" s="64" t="s">
        <v>983</v>
      </c>
      <c r="E191" s="64" t="s">
        <v>984</v>
      </c>
      <c r="F191" s="32"/>
      <c r="H191" s="32"/>
    </row>
    <row r="192" spans="2:8">
      <c r="B192" s="59" t="s">
        <v>746</v>
      </c>
      <c r="C192" s="148">
        <v>666281.94999999995</v>
      </c>
      <c r="D192" s="148">
        <v>805607.01</v>
      </c>
      <c r="E192" s="148">
        <v>805664.84</v>
      </c>
      <c r="F192" s="32"/>
      <c r="G192" s="32"/>
      <c r="H192" s="32"/>
    </row>
    <row r="193" spans="2:9">
      <c r="B193" s="32"/>
      <c r="C193" s="32"/>
      <c r="D193" s="32"/>
      <c r="E193" s="32"/>
      <c r="F193" s="32"/>
      <c r="G193" s="32"/>
      <c r="H193" s="32"/>
    </row>
    <row r="194" spans="2:9">
      <c r="B194" s="141" t="s">
        <v>985</v>
      </c>
      <c r="C194" s="141"/>
      <c r="D194" s="141"/>
      <c r="E194" s="141"/>
      <c r="F194" s="141"/>
      <c r="G194" s="141"/>
      <c r="H194" s="141"/>
    </row>
    <row r="195" spans="2:9">
      <c r="B195" s="141" t="s">
        <v>986</v>
      </c>
      <c r="C195" s="141"/>
      <c r="D195" s="141"/>
      <c r="E195" s="141"/>
      <c r="F195" s="141"/>
      <c r="G195" s="141"/>
      <c r="H195" s="141"/>
    </row>
    <row r="196" spans="2:9">
      <c r="B196" s="141" t="s">
        <v>987</v>
      </c>
      <c r="C196" s="141"/>
      <c r="D196" s="141"/>
      <c r="E196" s="141"/>
      <c r="F196" s="141"/>
      <c r="G196" s="141"/>
      <c r="H196" s="141"/>
    </row>
    <row r="197" spans="2:9">
      <c r="B197" s="32"/>
      <c r="C197" s="32"/>
      <c r="D197" s="32"/>
      <c r="E197" s="32"/>
      <c r="F197" s="32"/>
      <c r="G197" s="32"/>
      <c r="H197" s="32"/>
    </row>
    <row r="198" spans="2:9">
      <c r="B198" s="173" t="s">
        <v>988</v>
      </c>
      <c r="C198" s="46"/>
      <c r="D198" s="46"/>
      <c r="E198" s="46"/>
      <c r="F198" s="32"/>
      <c r="G198" s="32"/>
      <c r="H198" s="32"/>
    </row>
    <row r="199" spans="2:9">
      <c r="B199" s="32"/>
      <c r="C199" s="32"/>
      <c r="D199" s="32"/>
      <c r="E199" s="32"/>
      <c r="F199" s="32"/>
      <c r="G199" s="32"/>
      <c r="H199" s="32"/>
    </row>
    <row r="200" spans="2:9">
      <c r="B200" s="64" t="s">
        <v>34</v>
      </c>
      <c r="C200" s="64">
        <v>2022</v>
      </c>
      <c r="D200" s="64" t="s">
        <v>989</v>
      </c>
      <c r="E200" s="64" t="s">
        <v>990</v>
      </c>
      <c r="F200" s="32"/>
      <c r="H200" s="32"/>
    </row>
    <row r="201" spans="2:9">
      <c r="B201" s="59" t="s">
        <v>747</v>
      </c>
      <c r="C201" s="148">
        <v>828141.69</v>
      </c>
      <c r="D201" s="148">
        <v>621258.01</v>
      </c>
      <c r="E201" s="148">
        <v>1000277.85699544</v>
      </c>
      <c r="F201" s="32"/>
      <c r="G201" s="32"/>
      <c r="H201" s="32"/>
    </row>
    <row r="202" spans="2:9">
      <c r="B202" s="32"/>
      <c r="C202" s="32"/>
      <c r="D202" s="32"/>
      <c r="E202" s="32"/>
      <c r="F202" s="32"/>
      <c r="G202" s="32"/>
      <c r="H202" s="32"/>
    </row>
    <row r="203" spans="2:9">
      <c r="B203" s="141" t="s">
        <v>991</v>
      </c>
      <c r="C203" s="141"/>
      <c r="D203" s="141"/>
      <c r="E203" s="141"/>
      <c r="F203" s="141"/>
      <c r="G203" s="141"/>
      <c r="H203" s="141"/>
    </row>
    <row r="204" spans="2:9">
      <c r="B204" s="141" t="s">
        <v>992</v>
      </c>
      <c r="C204" s="141"/>
      <c r="D204" s="141"/>
      <c r="E204" s="141"/>
      <c r="F204" s="141"/>
      <c r="G204" s="141"/>
      <c r="H204" s="141"/>
      <c r="I204" s="169"/>
    </row>
    <row r="205" spans="2:9">
      <c r="B205" s="141" t="s">
        <v>993</v>
      </c>
      <c r="C205" s="141"/>
      <c r="D205" s="141"/>
      <c r="E205" s="141"/>
      <c r="F205" s="141"/>
      <c r="G205" s="141"/>
      <c r="H205" s="141"/>
      <c r="I205" s="169"/>
    </row>
    <row r="206" spans="2:9">
      <c r="B206" s="32"/>
      <c r="C206" s="141"/>
      <c r="D206" s="141"/>
      <c r="E206" s="141"/>
      <c r="F206" s="141"/>
      <c r="G206" s="141"/>
      <c r="H206" s="141"/>
      <c r="I206" s="169"/>
    </row>
    <row r="207" spans="2:9">
      <c r="B207" s="173" t="s">
        <v>756</v>
      </c>
      <c r="C207" s="46"/>
      <c r="D207" s="46"/>
      <c r="E207" s="46"/>
      <c r="F207" s="32"/>
      <c r="G207" s="32"/>
      <c r="H207" s="32"/>
    </row>
    <row r="208" spans="2:9">
      <c r="B208" s="32"/>
      <c r="C208" s="32"/>
      <c r="D208" s="32"/>
      <c r="E208" s="32"/>
      <c r="F208" s="32"/>
      <c r="G208" s="32"/>
      <c r="H208" s="32"/>
    </row>
    <row r="209" spans="2:8">
      <c r="B209" s="64" t="s">
        <v>34</v>
      </c>
      <c r="C209" s="64" t="s">
        <v>994</v>
      </c>
      <c r="D209" s="64" t="s">
        <v>995</v>
      </c>
      <c r="E209" s="64" t="s">
        <v>996</v>
      </c>
      <c r="F209" s="32"/>
      <c r="H209" s="32"/>
    </row>
    <row r="210" spans="2:8" ht="25.5">
      <c r="B210" s="59" t="s">
        <v>748</v>
      </c>
      <c r="C210" s="148">
        <f>C183+C192+C201</f>
        <v>1538768.98</v>
      </c>
      <c r="D210" s="148">
        <f>D183+D192+D201</f>
        <v>1473431.1800000002</v>
      </c>
      <c r="E210" s="148">
        <f>E183+E192+E201</f>
        <v>1841712.6969954399</v>
      </c>
      <c r="F210" s="32"/>
      <c r="G210" s="32"/>
      <c r="H210" s="32"/>
    </row>
    <row r="211" spans="2:8">
      <c r="B211" s="32"/>
      <c r="C211" s="32"/>
      <c r="D211" s="32"/>
      <c r="E211" s="32"/>
      <c r="F211" s="32"/>
      <c r="G211" s="32"/>
      <c r="H211" s="32"/>
    </row>
    <row r="212" spans="2:8">
      <c r="B212" s="141" t="s">
        <v>997</v>
      </c>
      <c r="C212" s="141"/>
      <c r="D212" s="141"/>
      <c r="E212" s="141"/>
      <c r="F212" s="141"/>
      <c r="G212" s="141"/>
      <c r="H212" s="32"/>
    </row>
    <row r="213" spans="2:8">
      <c r="B213" s="141" t="s">
        <v>998</v>
      </c>
      <c r="C213" s="141"/>
      <c r="D213" s="141"/>
      <c r="E213" s="141"/>
      <c r="F213" s="141"/>
      <c r="G213" s="141"/>
      <c r="H213" s="32"/>
    </row>
    <row r="214" spans="2:8">
      <c r="B214" s="141" t="s">
        <v>999</v>
      </c>
      <c r="C214" s="141"/>
      <c r="D214" s="141"/>
      <c r="E214" s="141"/>
      <c r="F214" s="141"/>
      <c r="G214" s="141"/>
      <c r="H214" s="32"/>
    </row>
    <row r="215" spans="2:8">
      <c r="B215" s="32"/>
      <c r="C215" s="32"/>
      <c r="D215" s="32"/>
      <c r="E215" s="32"/>
      <c r="F215" s="32"/>
      <c r="G215" s="32"/>
      <c r="H215" s="32"/>
    </row>
    <row r="216" spans="2:8">
      <c r="B216" s="173" t="s">
        <v>1000</v>
      </c>
      <c r="C216" s="46"/>
      <c r="D216" s="46"/>
      <c r="E216" s="46"/>
      <c r="F216" s="32"/>
      <c r="G216" s="32"/>
      <c r="H216" s="32"/>
    </row>
    <row r="217" spans="2:8">
      <c r="B217" s="32"/>
      <c r="C217" s="32"/>
      <c r="D217" s="32"/>
      <c r="E217" s="32"/>
      <c r="F217" s="32"/>
      <c r="G217" s="32"/>
      <c r="H217" s="32"/>
    </row>
    <row r="218" spans="2:8">
      <c r="B218" s="64" t="s">
        <v>34</v>
      </c>
      <c r="C218" s="64">
        <v>2022</v>
      </c>
      <c r="D218" s="64">
        <v>2023</v>
      </c>
      <c r="E218" s="64">
        <v>2024</v>
      </c>
      <c r="F218" s="32"/>
      <c r="H218" s="32"/>
    </row>
    <row r="219" spans="2:8" ht="38.25">
      <c r="B219" s="59" t="s">
        <v>602</v>
      </c>
      <c r="C219" s="140">
        <f>C210/534400</f>
        <v>2.879432971556886</v>
      </c>
      <c r="D219" s="140">
        <f>D210/541700</f>
        <v>2.7200132545689497</v>
      </c>
      <c r="E219" s="140">
        <f>E210/'Ответственное управление'!E7/1000</f>
        <v>2.6171844493327265</v>
      </c>
      <c r="F219" s="32"/>
      <c r="G219" s="32"/>
      <c r="H219" s="32"/>
    </row>
    <row r="220" spans="2:8">
      <c r="B220" s="32"/>
      <c r="C220" s="32"/>
      <c r="D220" s="32"/>
      <c r="E220" s="32"/>
      <c r="F220" s="32"/>
      <c r="G220" s="32"/>
      <c r="H220" s="32"/>
    </row>
    <row r="221" spans="2:8" ht="24.95" customHeight="1">
      <c r="B221" s="269" t="s">
        <v>1001</v>
      </c>
      <c r="C221" s="269"/>
      <c r="D221" s="269"/>
      <c r="E221" s="269"/>
      <c r="F221" s="269"/>
      <c r="G221" s="269"/>
      <c r="H221" s="269"/>
    </row>
    <row r="222" spans="2:8">
      <c r="B222" s="32"/>
      <c r="C222" s="32"/>
      <c r="D222" s="32"/>
      <c r="E222" s="32"/>
      <c r="F222" s="32"/>
      <c r="G222" s="32"/>
      <c r="H222" s="32"/>
    </row>
    <row r="223" spans="2:8">
      <c r="B223" s="43" t="s">
        <v>750</v>
      </c>
      <c r="C223" s="46"/>
      <c r="D223" s="46"/>
      <c r="E223" s="46"/>
      <c r="F223" s="32"/>
      <c r="G223" s="32"/>
      <c r="H223" s="32"/>
    </row>
    <row r="224" spans="2:8">
      <c r="B224" s="32"/>
      <c r="C224" s="32"/>
      <c r="D224" s="32"/>
      <c r="E224" s="32"/>
      <c r="F224" s="32"/>
      <c r="G224" s="32"/>
      <c r="H224" s="32"/>
    </row>
    <row r="225" spans="2:8">
      <c r="B225" s="64" t="s">
        <v>34</v>
      </c>
      <c r="C225" s="64">
        <v>2022</v>
      </c>
      <c r="D225" s="64">
        <v>2023</v>
      </c>
      <c r="E225" s="64">
        <v>2024</v>
      </c>
      <c r="F225" s="32"/>
      <c r="H225" s="32"/>
    </row>
    <row r="226" spans="2:8" ht="51">
      <c r="B226" s="59" t="s">
        <v>749</v>
      </c>
      <c r="C226" s="140">
        <f>C183/'Ответственность перед сотру'!D8</f>
        <v>0.74019929894842262</v>
      </c>
      <c r="D226" s="140">
        <f>D183/'Ответственность перед сотру'!E8</f>
        <v>0.79701091979598127</v>
      </c>
      <c r="E226" s="140">
        <f>E183/'Ответственность перед сотру'!F8</f>
        <v>0.56767865928171268</v>
      </c>
      <c r="F226" s="170"/>
      <c r="G226" s="32"/>
      <c r="H226" s="32"/>
    </row>
    <row r="227" spans="2:8">
      <c r="B227" s="50"/>
      <c r="C227" s="86"/>
      <c r="D227" s="87"/>
      <c r="E227" s="87"/>
      <c r="F227" s="32"/>
      <c r="G227" s="32"/>
      <c r="H227" s="32"/>
    </row>
    <row r="228" spans="2:8">
      <c r="B228" s="163" t="s">
        <v>1002</v>
      </c>
      <c r="C228" s="46"/>
      <c r="D228" s="46"/>
      <c r="E228" s="46"/>
      <c r="F228" s="46"/>
      <c r="G228" s="46"/>
      <c r="H228" s="46"/>
    </row>
    <row r="229" spans="2:8">
      <c r="B229" s="32"/>
      <c r="C229" s="32"/>
      <c r="D229" s="32"/>
      <c r="E229" s="32"/>
      <c r="F229" s="32"/>
      <c r="G229" s="32"/>
      <c r="H229" s="32"/>
    </row>
    <row r="230" spans="2:8">
      <c r="B230" s="282" t="s">
        <v>34</v>
      </c>
      <c r="C230" s="282" t="s">
        <v>522</v>
      </c>
      <c r="D230" s="282"/>
      <c r="E230" s="282"/>
      <c r="F230" s="282" t="s">
        <v>521</v>
      </c>
      <c r="G230" s="282"/>
      <c r="H230" s="282"/>
    </row>
    <row r="231" spans="2:8">
      <c r="B231" s="282"/>
      <c r="C231" s="64">
        <v>2022</v>
      </c>
      <c r="D231" s="64">
        <v>2023</v>
      </c>
      <c r="E231" s="64">
        <v>2024</v>
      </c>
      <c r="F231" s="64">
        <v>2022</v>
      </c>
      <c r="G231" s="64" t="s">
        <v>1003</v>
      </c>
      <c r="H231" s="64" t="s">
        <v>1004</v>
      </c>
    </row>
    <row r="232" spans="2:8" ht="25.5">
      <c r="B232" s="60" t="s">
        <v>603</v>
      </c>
      <c r="C232" s="62">
        <f t="shared" ref="C232:D232" si="3">SUM(C233:C237)</f>
        <v>5357.66</v>
      </c>
      <c r="D232" s="62">
        <f t="shared" si="3"/>
        <v>5294.53</v>
      </c>
      <c r="E232" s="62">
        <v>5186.2340000000004</v>
      </c>
      <c r="F232" s="62">
        <f t="shared" ref="F232:G232" si="4">SUM(F233:F237)</f>
        <v>15924.789999999999</v>
      </c>
      <c r="G232" s="62">
        <f t="shared" si="4"/>
        <v>13929.915000000001</v>
      </c>
      <c r="H232" s="62">
        <v>8972.7034000000003</v>
      </c>
    </row>
    <row r="233" spans="2:8">
      <c r="B233" s="60" t="s">
        <v>604</v>
      </c>
      <c r="C233" s="62">
        <v>0.32</v>
      </c>
      <c r="D233" s="62">
        <v>0.02</v>
      </c>
      <c r="E233" s="62">
        <v>0.08</v>
      </c>
      <c r="F233" s="62">
        <v>177.42</v>
      </c>
      <c r="G233" s="62">
        <v>142.41399999999999</v>
      </c>
      <c r="H233" s="62">
        <v>252.60040000000001</v>
      </c>
    </row>
    <row r="234" spans="2:8">
      <c r="B234" s="60" t="s">
        <v>605</v>
      </c>
      <c r="C234" s="62">
        <v>0.52500000000000002</v>
      </c>
      <c r="D234" s="62">
        <v>2.92</v>
      </c>
      <c r="E234" s="62">
        <v>25.937999999999999</v>
      </c>
      <c r="F234" s="62">
        <v>664.72500000000002</v>
      </c>
      <c r="G234" s="62">
        <v>3.9220000000000002</v>
      </c>
      <c r="H234" s="62">
        <v>25.937999999999999</v>
      </c>
    </row>
    <row r="235" spans="2:8">
      <c r="B235" s="60" t="s">
        <v>606</v>
      </c>
      <c r="C235" s="62">
        <v>3.7349999999999999</v>
      </c>
      <c r="D235" s="62">
        <v>1.26</v>
      </c>
      <c r="E235" s="62">
        <v>0.35099999999999998</v>
      </c>
      <c r="F235" s="62">
        <v>6434.8779999999997</v>
      </c>
      <c r="G235" s="62">
        <v>2834.9250000000002</v>
      </c>
      <c r="H235" s="62">
        <v>1025.4060000000002</v>
      </c>
    </row>
    <row r="236" spans="2:8">
      <c r="B236" s="60" t="s">
        <v>607</v>
      </c>
      <c r="C236" s="62">
        <v>4256.63</v>
      </c>
      <c r="D236" s="62">
        <v>4128.8</v>
      </c>
      <c r="E236" s="62">
        <v>3950.7060000000001</v>
      </c>
      <c r="F236" s="62">
        <v>6445.5619999999999</v>
      </c>
      <c r="G236" s="148">
        <v>8917.4639999999999</v>
      </c>
      <c r="H236" s="62">
        <v>5780.2929999999997</v>
      </c>
    </row>
    <row r="237" spans="2:8">
      <c r="B237" s="60" t="s">
        <v>608</v>
      </c>
      <c r="C237" s="62">
        <v>1096.45</v>
      </c>
      <c r="D237" s="62">
        <v>1161.53</v>
      </c>
      <c r="E237" s="62">
        <v>1209.1600000000001</v>
      </c>
      <c r="F237" s="62">
        <v>2202.2049999999999</v>
      </c>
      <c r="G237" s="62">
        <v>2031.19</v>
      </c>
      <c r="H237" s="62">
        <v>1888.4670000000001</v>
      </c>
    </row>
    <row r="238" spans="2:8">
      <c r="B238" s="32"/>
      <c r="C238" s="32"/>
      <c r="D238" s="32"/>
      <c r="E238" s="32"/>
      <c r="F238" s="32"/>
      <c r="G238" s="32"/>
      <c r="H238" s="32"/>
    </row>
    <row r="239" spans="2:8" ht="64.5" customHeight="1">
      <c r="B239" s="297" t="s">
        <v>1006</v>
      </c>
      <c r="C239" s="297"/>
      <c r="D239" s="297"/>
      <c r="E239" s="297"/>
      <c r="F239" s="297"/>
      <c r="G239" s="297"/>
      <c r="H239" s="297"/>
    </row>
    <row r="240" spans="2:8" ht="24.95" customHeight="1">
      <c r="B240" s="269" t="s">
        <v>1005</v>
      </c>
      <c r="C240" s="269"/>
      <c r="D240" s="269"/>
      <c r="E240" s="269"/>
      <c r="F240" s="269"/>
      <c r="G240" s="269"/>
      <c r="H240" s="269"/>
    </row>
    <row r="241" spans="2:13" ht="33" customHeight="1">
      <c r="B241" s="269" t="s">
        <v>1007</v>
      </c>
      <c r="C241" s="269"/>
      <c r="D241" s="269"/>
      <c r="E241" s="269"/>
      <c r="F241" s="269"/>
      <c r="G241" s="269"/>
      <c r="H241" s="269"/>
    </row>
    <row r="242" spans="2:13" ht="33" customHeight="1">
      <c r="B242" s="269" t="s">
        <v>1032</v>
      </c>
      <c r="C242" s="269"/>
      <c r="D242" s="269"/>
      <c r="E242" s="269"/>
      <c r="F242" s="269"/>
      <c r="G242" s="269"/>
      <c r="H242" s="269"/>
    </row>
    <row r="243" spans="2:13">
      <c r="B243" s="32"/>
      <c r="C243" s="32"/>
      <c r="D243" s="32"/>
      <c r="E243" s="32"/>
      <c r="F243" s="32"/>
      <c r="G243" s="32"/>
      <c r="H243" s="32"/>
    </row>
    <row r="244" spans="2:13">
      <c r="B244" s="163" t="s">
        <v>800</v>
      </c>
      <c r="C244" s="46"/>
      <c r="D244" s="46"/>
      <c r="E244" s="46"/>
      <c r="F244" s="46"/>
      <c r="G244" s="46"/>
      <c r="H244" s="32"/>
    </row>
    <row r="245" spans="2:13">
      <c r="B245" s="37"/>
      <c r="C245" s="32"/>
      <c r="D245" s="32"/>
      <c r="E245" s="32"/>
      <c r="F245" s="32"/>
      <c r="G245" s="32"/>
      <c r="H245" s="32"/>
    </row>
    <row r="246" spans="2:13">
      <c r="B246" s="293" t="s">
        <v>34</v>
      </c>
      <c r="C246" s="282" t="s">
        <v>522</v>
      </c>
      <c r="D246" s="282"/>
      <c r="E246" s="282"/>
      <c r="F246" s="284" t="s">
        <v>521</v>
      </c>
      <c r="G246" s="285"/>
      <c r="H246" s="286"/>
    </row>
    <row r="247" spans="2:13">
      <c r="B247" s="293"/>
      <c r="C247" s="64">
        <v>2022</v>
      </c>
      <c r="D247" s="64">
        <v>2023</v>
      </c>
      <c r="E247" s="64">
        <v>2024</v>
      </c>
      <c r="F247" s="64">
        <v>2022</v>
      </c>
      <c r="G247" s="64" t="s">
        <v>1009</v>
      </c>
      <c r="H247" s="64" t="s">
        <v>1010</v>
      </c>
    </row>
    <row r="248" spans="2:13">
      <c r="B248" s="59" t="s">
        <v>1008</v>
      </c>
      <c r="C248" s="62">
        <v>0.26</v>
      </c>
      <c r="D248" s="62">
        <v>0.54</v>
      </c>
      <c r="E248" s="62">
        <v>25.937999999999999</v>
      </c>
      <c r="F248" s="62">
        <v>7067.12</v>
      </c>
      <c r="G248" s="138">
        <v>1149.46</v>
      </c>
      <c r="H248" s="138">
        <v>287.97800000000001</v>
      </c>
    </row>
    <row r="249" spans="2:13">
      <c r="B249" s="59" t="s">
        <v>610</v>
      </c>
      <c r="C249" s="62">
        <v>0.31</v>
      </c>
      <c r="D249" s="62">
        <v>0.51</v>
      </c>
      <c r="E249" s="62">
        <v>0</v>
      </c>
      <c r="F249" s="62">
        <v>0.31</v>
      </c>
      <c r="G249" s="138">
        <v>1682.51</v>
      </c>
      <c r="H249" s="138">
        <v>1016.907</v>
      </c>
    </row>
    <row r="250" spans="2:13">
      <c r="B250" s="59" t="s">
        <v>611</v>
      </c>
      <c r="C250" s="62">
        <v>3.95</v>
      </c>
      <c r="D250" s="62">
        <v>3.15</v>
      </c>
      <c r="E250" s="62">
        <v>0.43099999999999999</v>
      </c>
      <c r="F250" s="62">
        <v>13.18</v>
      </c>
      <c r="G250" s="138">
        <v>6.9</v>
      </c>
      <c r="H250" s="138">
        <v>2.5009999999999999</v>
      </c>
    </row>
    <row r="251" spans="2:13">
      <c r="B251" s="59" t="s">
        <v>612</v>
      </c>
      <c r="C251" s="62">
        <v>0.06</v>
      </c>
      <c r="D251" s="62">
        <v>0</v>
      </c>
      <c r="E251" s="62">
        <v>0</v>
      </c>
      <c r="F251" s="62">
        <v>0.06</v>
      </c>
      <c r="G251" s="138" t="s">
        <v>366</v>
      </c>
      <c r="H251" s="138">
        <v>1.3</v>
      </c>
    </row>
    <row r="252" spans="2:13">
      <c r="B252" s="32"/>
      <c r="C252" s="32"/>
      <c r="D252" s="32"/>
      <c r="E252" s="32"/>
      <c r="F252" s="32"/>
      <c r="G252" s="32"/>
      <c r="H252" s="32"/>
    </row>
    <row r="253" spans="2:13" ht="54.95" customHeight="1">
      <c r="B253" s="298" t="s">
        <v>1011</v>
      </c>
      <c r="C253" s="298"/>
      <c r="D253" s="298"/>
      <c r="E253" s="298"/>
      <c r="F253" s="298"/>
      <c r="G253" s="298"/>
      <c r="H253" s="298"/>
      <c r="I253" s="298"/>
      <c r="J253" s="298"/>
      <c r="K253" s="298"/>
      <c r="L253" s="298"/>
      <c r="M253" s="298"/>
    </row>
    <row r="254" spans="2:13" ht="35.25" customHeight="1">
      <c r="B254" s="298" t="s">
        <v>1029</v>
      </c>
      <c r="C254" s="298"/>
      <c r="D254" s="298"/>
      <c r="E254" s="298"/>
      <c r="F254" s="298"/>
      <c r="G254" s="298"/>
      <c r="H254" s="75"/>
      <c r="I254" s="75"/>
      <c r="J254" s="75"/>
      <c r="K254" s="75"/>
      <c r="L254" s="75"/>
      <c r="M254" s="75"/>
    </row>
    <row r="255" spans="2:13" ht="30.95" customHeight="1">
      <c r="B255" s="298" t="s">
        <v>1012</v>
      </c>
      <c r="C255" s="298"/>
      <c r="D255" s="298"/>
      <c r="E255" s="298"/>
      <c r="F255" s="298"/>
      <c r="G255" s="298"/>
      <c r="H255" s="75"/>
      <c r="I255" s="75"/>
      <c r="J255" s="75"/>
      <c r="K255" s="75"/>
      <c r="L255" s="75"/>
      <c r="M255" s="75"/>
    </row>
    <row r="256" spans="2:13">
      <c r="B256" s="32"/>
      <c r="C256" s="32"/>
      <c r="D256" s="32"/>
      <c r="E256" s="32"/>
      <c r="F256" s="32"/>
      <c r="G256" s="32"/>
      <c r="H256" s="32"/>
    </row>
    <row r="257" spans="2:8">
      <c r="B257" s="163" t="s">
        <v>801</v>
      </c>
      <c r="C257" s="46"/>
      <c r="D257" s="46"/>
      <c r="E257" s="46"/>
      <c r="F257" s="46"/>
      <c r="G257" s="46"/>
      <c r="H257" s="32"/>
    </row>
    <row r="258" spans="2:8">
      <c r="B258" s="32"/>
      <c r="C258" s="32"/>
      <c r="D258" s="32"/>
      <c r="E258" s="32"/>
      <c r="F258" s="32"/>
      <c r="G258" s="32"/>
      <c r="H258" s="32"/>
    </row>
    <row r="259" spans="2:8">
      <c r="B259" s="282" t="s">
        <v>34</v>
      </c>
      <c r="C259" s="282" t="s">
        <v>522</v>
      </c>
      <c r="D259" s="282"/>
      <c r="E259" s="282"/>
      <c r="F259" s="284" t="s">
        <v>521</v>
      </c>
      <c r="G259" s="285"/>
      <c r="H259" s="286"/>
    </row>
    <row r="260" spans="2:8">
      <c r="B260" s="282"/>
      <c r="C260" s="64">
        <v>2022</v>
      </c>
      <c r="D260" s="64">
        <v>2023</v>
      </c>
      <c r="E260" s="64">
        <v>2024</v>
      </c>
      <c r="F260" s="64">
        <v>2022</v>
      </c>
      <c r="G260" s="64" t="s">
        <v>1013</v>
      </c>
      <c r="H260" s="64" t="s">
        <v>1014</v>
      </c>
    </row>
    <row r="261" spans="2:8">
      <c r="B261" s="59" t="s">
        <v>609</v>
      </c>
      <c r="C261" s="62">
        <v>45.67</v>
      </c>
      <c r="D261" s="62">
        <v>47.75</v>
      </c>
      <c r="E261" s="62">
        <v>77.043000000000006</v>
      </c>
      <c r="F261" s="62">
        <v>997.29</v>
      </c>
      <c r="G261" s="138">
        <v>698.76</v>
      </c>
      <c r="H261" s="138">
        <v>667.5100000000001</v>
      </c>
    </row>
    <row r="262" spans="2:8">
      <c r="B262" s="59" t="s">
        <v>610</v>
      </c>
      <c r="C262" s="62">
        <v>41.25</v>
      </c>
      <c r="D262" s="62">
        <v>196.91</v>
      </c>
      <c r="E262" s="62">
        <v>6.399</v>
      </c>
      <c r="F262" s="62">
        <v>59.49</v>
      </c>
      <c r="G262" s="138">
        <v>1186.1300000000001</v>
      </c>
      <c r="H262" s="138">
        <v>66.968000000000004</v>
      </c>
    </row>
    <row r="263" spans="2:8">
      <c r="B263" s="59" t="s">
        <v>611</v>
      </c>
      <c r="C263" s="62">
        <v>86.61</v>
      </c>
      <c r="D263" s="62">
        <v>8.52</v>
      </c>
      <c r="E263" s="62">
        <v>16.850000000000001</v>
      </c>
      <c r="F263" s="62">
        <v>133.82</v>
      </c>
      <c r="G263" s="138">
        <v>84.81</v>
      </c>
      <c r="H263" s="138">
        <v>20.677</v>
      </c>
    </row>
    <row r="264" spans="2:8">
      <c r="B264" s="59" t="s">
        <v>612</v>
      </c>
      <c r="C264" s="62">
        <v>398.06</v>
      </c>
      <c r="D264" s="62">
        <v>189.74</v>
      </c>
      <c r="E264" s="62">
        <v>296.62099999999998</v>
      </c>
      <c r="F264" s="62">
        <v>1049.58</v>
      </c>
      <c r="G264" s="138">
        <v>194.74</v>
      </c>
      <c r="H264" s="138">
        <v>585.58600000000001</v>
      </c>
    </row>
    <row r="265" spans="2:8" ht="25.5">
      <c r="B265" s="59" t="s">
        <v>613</v>
      </c>
      <c r="C265" s="62">
        <v>4781.49</v>
      </c>
      <c r="D265" s="62">
        <v>4796.54</v>
      </c>
      <c r="E265" s="62">
        <v>4762.951</v>
      </c>
      <c r="F265" s="62">
        <v>4781.49</v>
      </c>
      <c r="G265" s="138">
        <v>4796.54</v>
      </c>
      <c r="H265" s="138">
        <v>6173.2119999999995</v>
      </c>
    </row>
    <row r="266" spans="2:8">
      <c r="B266" s="59" t="s">
        <v>614</v>
      </c>
      <c r="C266" s="62" t="s">
        <v>629</v>
      </c>
      <c r="D266" s="62">
        <v>50.87</v>
      </c>
      <c r="E266" s="62" t="s">
        <v>629</v>
      </c>
      <c r="F266" s="62" t="s">
        <v>629</v>
      </c>
      <c r="G266" s="138">
        <v>50.87</v>
      </c>
      <c r="H266" s="138">
        <v>0</v>
      </c>
    </row>
    <row r="267" spans="2:8">
      <c r="B267" s="32"/>
      <c r="C267" s="32"/>
      <c r="D267" s="32"/>
      <c r="E267" s="32"/>
      <c r="F267" s="32"/>
      <c r="G267" s="32"/>
      <c r="H267" s="32"/>
    </row>
    <row r="268" spans="2:8" ht="24" customHeight="1">
      <c r="B268" s="298" t="s">
        <v>1015</v>
      </c>
      <c r="C268" s="298"/>
      <c r="D268" s="298"/>
      <c r="E268" s="298"/>
      <c r="F268" s="298"/>
      <c r="G268" s="298"/>
      <c r="H268" s="32"/>
    </row>
    <row r="269" spans="2:8" ht="32.25" customHeight="1">
      <c r="B269" s="298" t="s">
        <v>1016</v>
      </c>
      <c r="C269" s="298"/>
      <c r="D269" s="298"/>
      <c r="E269" s="298"/>
      <c r="F269" s="298"/>
      <c r="G269" s="298"/>
      <c r="H269" s="32"/>
    </row>
    <row r="270" spans="2:8">
      <c r="B270" s="47"/>
      <c r="C270" s="32"/>
      <c r="D270" s="32"/>
      <c r="E270" s="32"/>
      <c r="F270" s="32"/>
      <c r="G270" s="32"/>
      <c r="H270" s="32"/>
    </row>
    <row r="271" spans="2:8">
      <c r="B271" s="163" t="s">
        <v>1017</v>
      </c>
      <c r="C271" s="46"/>
      <c r="D271" s="46"/>
      <c r="E271" s="46"/>
      <c r="F271" s="46"/>
      <c r="G271" s="46"/>
      <c r="H271" s="32"/>
    </row>
    <row r="272" spans="2:8">
      <c r="B272" s="32"/>
      <c r="C272" s="32"/>
      <c r="D272" s="32"/>
      <c r="E272" s="32"/>
      <c r="F272" s="32"/>
      <c r="G272" s="32"/>
      <c r="H272" s="32"/>
    </row>
    <row r="273" spans="2:13">
      <c r="B273" s="282" t="s">
        <v>34</v>
      </c>
      <c r="C273" s="282" t="s">
        <v>522</v>
      </c>
      <c r="D273" s="282"/>
      <c r="E273" s="282"/>
      <c r="F273" s="284" t="s">
        <v>521</v>
      </c>
      <c r="G273" s="285"/>
      <c r="H273" s="286"/>
    </row>
    <row r="274" spans="2:13">
      <c r="B274" s="282"/>
      <c r="C274" s="64">
        <v>2022</v>
      </c>
      <c r="D274" s="64">
        <v>2023</v>
      </c>
      <c r="E274" s="64">
        <v>2024</v>
      </c>
      <c r="F274" s="64">
        <v>2022</v>
      </c>
      <c r="G274" s="64" t="s">
        <v>1018</v>
      </c>
      <c r="H274" s="64" t="s">
        <v>1019</v>
      </c>
    </row>
    <row r="275" spans="2:13">
      <c r="B275" s="57" t="s">
        <v>596</v>
      </c>
      <c r="C275" s="78">
        <v>3.39</v>
      </c>
      <c r="D275" s="78">
        <v>3.5</v>
      </c>
      <c r="E275" s="78">
        <v>2.544</v>
      </c>
      <c r="F275" s="78">
        <v>21.15</v>
      </c>
      <c r="G275" s="192">
        <v>3.6</v>
      </c>
      <c r="H275" s="78">
        <v>2.544</v>
      </c>
    </row>
    <row r="276" spans="2:13">
      <c r="B276" s="59" t="s">
        <v>597</v>
      </c>
      <c r="C276" s="74">
        <v>2.29</v>
      </c>
      <c r="D276" s="74">
        <v>2.35</v>
      </c>
      <c r="E276" s="74">
        <v>1.940809</v>
      </c>
      <c r="F276" s="74">
        <v>3.53</v>
      </c>
      <c r="G276" s="140">
        <v>2.95</v>
      </c>
      <c r="H276" s="78">
        <v>2.4113829</v>
      </c>
    </row>
    <row r="277" spans="2:13" ht="25.5">
      <c r="B277" s="59" t="s">
        <v>751</v>
      </c>
      <c r="C277" s="74">
        <v>239.18</v>
      </c>
      <c r="D277" s="74">
        <v>201.86</v>
      </c>
      <c r="E277" s="74">
        <v>192.84998425104229</v>
      </c>
      <c r="F277" s="74">
        <v>618.41999999999996</v>
      </c>
      <c r="G277" s="140">
        <v>348.3</v>
      </c>
      <c r="H277" s="78">
        <v>322.78198425104227</v>
      </c>
    </row>
    <row r="278" spans="2:13">
      <c r="B278" s="59" t="s">
        <v>364</v>
      </c>
      <c r="C278" s="74">
        <f t="shared" ref="C278:H278" si="5">SUM(C275:C277)</f>
        <v>244.86</v>
      </c>
      <c r="D278" s="74">
        <f t="shared" si="5"/>
        <v>207.71</v>
      </c>
      <c r="E278" s="74">
        <f t="shared" si="5"/>
        <v>197.3347932510423</v>
      </c>
      <c r="F278" s="74">
        <f t="shared" si="5"/>
        <v>643.09999999999991</v>
      </c>
      <c r="G278" s="140">
        <f>SUM(G275:G277)</f>
        <v>354.85</v>
      </c>
      <c r="H278" s="74">
        <f t="shared" si="5"/>
        <v>327.73736715104229</v>
      </c>
    </row>
    <row r="279" spans="2:13">
      <c r="B279" s="32"/>
      <c r="C279" s="32"/>
      <c r="D279" s="32"/>
      <c r="E279" s="32"/>
      <c r="F279" s="32"/>
      <c r="G279" s="135"/>
      <c r="H279" s="32"/>
    </row>
    <row r="280" spans="2:13" ht="84.95" customHeight="1">
      <c r="B280" s="298" t="s">
        <v>1020</v>
      </c>
      <c r="C280" s="298"/>
      <c r="D280" s="298"/>
      <c r="E280" s="298"/>
      <c r="F280" s="298"/>
      <c r="G280" s="298"/>
      <c r="H280" s="298"/>
      <c r="I280" s="298"/>
      <c r="J280" s="298"/>
      <c r="K280" s="298"/>
      <c r="L280" s="298"/>
      <c r="M280" s="298"/>
    </row>
    <row r="281" spans="2:13" ht="38.25" customHeight="1">
      <c r="B281" s="298" t="s">
        <v>1021</v>
      </c>
      <c r="C281" s="298"/>
      <c r="D281" s="298"/>
      <c r="E281" s="298"/>
      <c r="F281" s="298"/>
      <c r="G281" s="298"/>
      <c r="H281" s="75"/>
      <c r="I281" s="75"/>
      <c r="J281" s="75"/>
      <c r="K281" s="75"/>
      <c r="L281" s="75"/>
      <c r="M281" s="75"/>
    </row>
    <row r="282" spans="2:13" ht="30" customHeight="1">
      <c r="B282" s="298" t="s">
        <v>1022</v>
      </c>
      <c r="C282" s="298"/>
      <c r="D282" s="298"/>
      <c r="E282" s="298"/>
      <c r="F282" s="298"/>
      <c r="G282" s="298"/>
      <c r="H282" s="75"/>
      <c r="I282" s="75"/>
      <c r="J282" s="75"/>
      <c r="K282" s="75"/>
      <c r="L282" s="75"/>
      <c r="M282" s="75"/>
    </row>
    <row r="283" spans="2:13">
      <c r="B283" s="32"/>
      <c r="C283" s="32"/>
      <c r="D283" s="32"/>
      <c r="E283" s="32"/>
      <c r="F283" s="32"/>
      <c r="G283" s="32"/>
      <c r="H283" s="32"/>
    </row>
    <row r="284" spans="2:13">
      <c r="B284" s="163" t="s">
        <v>1023</v>
      </c>
      <c r="C284" s="46"/>
      <c r="D284" s="46"/>
      <c r="E284" s="46"/>
      <c r="F284" s="46"/>
      <c r="G284" s="46"/>
      <c r="H284" s="32"/>
    </row>
    <row r="285" spans="2:13">
      <c r="B285" s="32"/>
      <c r="C285" s="32"/>
      <c r="D285" s="32"/>
      <c r="E285" s="32"/>
      <c r="F285" s="32"/>
      <c r="G285" s="32"/>
      <c r="H285" s="32"/>
    </row>
    <row r="286" spans="2:13">
      <c r="B286" s="282" t="s">
        <v>34</v>
      </c>
      <c r="C286" s="282" t="s">
        <v>522</v>
      </c>
      <c r="D286" s="282"/>
      <c r="E286" s="282"/>
      <c r="F286" s="284" t="s">
        <v>521</v>
      </c>
      <c r="G286" s="285"/>
      <c r="H286" s="286"/>
    </row>
    <row r="287" spans="2:13">
      <c r="B287" s="282"/>
      <c r="C287" s="64">
        <v>2022</v>
      </c>
      <c r="D287" s="64">
        <v>2023</v>
      </c>
      <c r="E287" s="64">
        <v>2024</v>
      </c>
      <c r="F287" s="64">
        <v>2022</v>
      </c>
      <c r="G287" s="64" t="s">
        <v>1024</v>
      </c>
      <c r="H287" s="64" t="s">
        <v>1025</v>
      </c>
    </row>
    <row r="288" spans="2:13">
      <c r="B288" s="59" t="s">
        <v>598</v>
      </c>
      <c r="C288" s="74">
        <v>242.57</v>
      </c>
      <c r="D288" s="140" t="s">
        <v>835</v>
      </c>
      <c r="E288" s="140">
        <v>195.3939842510423</v>
      </c>
      <c r="F288" s="140">
        <v>639.55999999999995</v>
      </c>
      <c r="G288" s="140">
        <v>576</v>
      </c>
      <c r="H288" s="140">
        <v>325.32598425104231</v>
      </c>
    </row>
    <row r="289" spans="2:13" ht="25.5">
      <c r="B289" s="59" t="s">
        <v>599</v>
      </c>
      <c r="C289" s="79" t="s">
        <v>629</v>
      </c>
      <c r="D289" s="140" t="s">
        <v>360</v>
      </c>
      <c r="E289" s="140">
        <v>0</v>
      </c>
      <c r="F289" s="140">
        <v>17.760000000000002</v>
      </c>
      <c r="G289" s="140">
        <v>0</v>
      </c>
      <c r="H289" s="140">
        <v>6.27</v>
      </c>
    </row>
    <row r="290" spans="2:13" ht="25.5">
      <c r="B290" s="59" t="s">
        <v>601</v>
      </c>
      <c r="C290" s="74">
        <v>205.9</v>
      </c>
      <c r="D290" s="140">
        <v>196.2</v>
      </c>
      <c r="E290" s="140">
        <v>184.42847616386899</v>
      </c>
      <c r="F290" s="140">
        <v>567.58000000000004</v>
      </c>
      <c r="G290" s="140">
        <v>347.2</v>
      </c>
      <c r="H290" s="140">
        <v>320.16047616386902</v>
      </c>
    </row>
    <row r="291" spans="2:13">
      <c r="B291" s="32"/>
      <c r="C291" s="32"/>
      <c r="D291" s="32"/>
      <c r="E291" s="32"/>
      <c r="F291" s="32"/>
      <c r="G291" s="32"/>
      <c r="H291" s="32"/>
    </row>
    <row r="292" spans="2:13" ht="48" customHeight="1">
      <c r="B292" s="298" t="s">
        <v>1026</v>
      </c>
      <c r="C292" s="298"/>
      <c r="D292" s="298"/>
      <c r="E292" s="298"/>
      <c r="F292" s="298"/>
      <c r="G292" s="298"/>
      <c r="H292" s="298"/>
      <c r="I292" s="298"/>
      <c r="J292" s="298"/>
      <c r="K292" s="298"/>
      <c r="L292" s="298"/>
      <c r="M292" s="298"/>
    </row>
    <row r="293" spans="2:13" ht="27.95" customHeight="1">
      <c r="B293" s="298" t="s">
        <v>1027</v>
      </c>
      <c r="C293" s="298"/>
      <c r="D293" s="298"/>
      <c r="E293" s="298"/>
      <c r="F293" s="298"/>
      <c r="G293" s="298"/>
    </row>
    <row r="294" spans="2:13" ht="48" customHeight="1">
      <c r="B294" s="298" t="s">
        <v>1028</v>
      </c>
      <c r="C294" s="298"/>
      <c r="D294" s="298"/>
      <c r="E294" s="298"/>
      <c r="F294" s="298"/>
      <c r="G294" s="298"/>
    </row>
  </sheetData>
  <sheetProtection algorithmName="SHA-512" hashValue="JiyVSD9WKz+vPLdJs9BrGVQKQlwGqWSIxqKAqaWeKmdCUqZCKoBOeWfxzcZcMUopIyVS/6nlOfdAWXd4ogrA9A==" saltValue="t1nk449F0RuBtqFa1yspug==" spinCount="100000" sheet="1" formatCells="0" formatColumns="0" formatRows="0" insertColumns="0" insertRows="0" insertHyperlinks="0" deleteColumns="0" deleteRows="0" autoFilter="0" pivotTables="0"/>
  <mergeCells count="113">
    <mergeCell ref="B293:G293"/>
    <mergeCell ref="B294:G294"/>
    <mergeCell ref="B281:G281"/>
    <mergeCell ref="B282:G282"/>
    <mergeCell ref="B286:B287"/>
    <mergeCell ref="C286:E286"/>
    <mergeCell ref="F286:H286"/>
    <mergeCell ref="B292:G292"/>
    <mergeCell ref="H292:M292"/>
    <mergeCell ref="B268:G268"/>
    <mergeCell ref="B269:G269"/>
    <mergeCell ref="B273:B274"/>
    <mergeCell ref="C273:E273"/>
    <mergeCell ref="F273:H273"/>
    <mergeCell ref="B280:G280"/>
    <mergeCell ref="H280:M280"/>
    <mergeCell ref="B253:G253"/>
    <mergeCell ref="H253:M253"/>
    <mergeCell ref="B254:G254"/>
    <mergeCell ref="B255:G255"/>
    <mergeCell ref="B259:B260"/>
    <mergeCell ref="C259:E259"/>
    <mergeCell ref="F259:H259"/>
    <mergeCell ref="B240:H240"/>
    <mergeCell ref="B241:H241"/>
    <mergeCell ref="B242:H242"/>
    <mergeCell ref="B246:B247"/>
    <mergeCell ref="C246:E246"/>
    <mergeCell ref="F246:H246"/>
    <mergeCell ref="B152:G152"/>
    <mergeCell ref="B221:H221"/>
    <mergeCell ref="B230:B231"/>
    <mergeCell ref="C230:E230"/>
    <mergeCell ref="F230:H230"/>
    <mergeCell ref="B239:H239"/>
    <mergeCell ref="F147:H147"/>
    <mergeCell ref="B149:B150"/>
    <mergeCell ref="C149:C150"/>
    <mergeCell ref="D149:D150"/>
    <mergeCell ref="E149:E150"/>
    <mergeCell ref="F149:F150"/>
    <mergeCell ref="G149:G150"/>
    <mergeCell ref="H149:H150"/>
    <mergeCell ref="B138:B139"/>
    <mergeCell ref="C138:C139"/>
    <mergeCell ref="D138:D139"/>
    <mergeCell ref="E138:E139"/>
    <mergeCell ref="B147:B148"/>
    <mergeCell ref="C147:E147"/>
    <mergeCell ref="B129:E129"/>
    <mergeCell ref="B133:B135"/>
    <mergeCell ref="C133:C135"/>
    <mergeCell ref="D133:D135"/>
    <mergeCell ref="E133:E135"/>
    <mergeCell ref="B136:B137"/>
    <mergeCell ref="C136:C137"/>
    <mergeCell ref="D136:D137"/>
    <mergeCell ref="E136:E137"/>
    <mergeCell ref="B123:B124"/>
    <mergeCell ref="C123:C124"/>
    <mergeCell ref="D123:D124"/>
    <mergeCell ref="E123:E124"/>
    <mergeCell ref="B125:B126"/>
    <mergeCell ref="C125:C126"/>
    <mergeCell ref="D125:D126"/>
    <mergeCell ref="E125:E126"/>
    <mergeCell ref="B114:B115"/>
    <mergeCell ref="C114:C115"/>
    <mergeCell ref="D114:D115"/>
    <mergeCell ref="E114:E115"/>
    <mergeCell ref="B116:E116"/>
    <mergeCell ref="B120:B122"/>
    <mergeCell ref="C120:C122"/>
    <mergeCell ref="D120:D122"/>
    <mergeCell ref="E120:E122"/>
    <mergeCell ref="B103:B104"/>
    <mergeCell ref="C103:C104"/>
    <mergeCell ref="D103:D104"/>
    <mergeCell ref="E103:E104"/>
    <mergeCell ref="B105:B106"/>
    <mergeCell ref="C105:C106"/>
    <mergeCell ref="D105:D106"/>
    <mergeCell ref="E105:E106"/>
    <mergeCell ref="B92:B93"/>
    <mergeCell ref="C92:C93"/>
    <mergeCell ref="D92:D93"/>
    <mergeCell ref="E92:E93"/>
    <mergeCell ref="B96:E96"/>
    <mergeCell ref="B100:B102"/>
    <mergeCell ref="C100:C102"/>
    <mergeCell ref="D100:D102"/>
    <mergeCell ref="E100:E102"/>
    <mergeCell ref="B83:E83"/>
    <mergeCell ref="B87:B89"/>
    <mergeCell ref="C87:C89"/>
    <mergeCell ref="D87:D89"/>
    <mergeCell ref="E87:E89"/>
    <mergeCell ref="B90:B91"/>
    <mergeCell ref="C90:C91"/>
    <mergeCell ref="D90:D91"/>
    <mergeCell ref="E90:E91"/>
    <mergeCell ref="B70:I70"/>
    <mergeCell ref="B75:H75"/>
    <mergeCell ref="B81:B82"/>
    <mergeCell ref="C81:C82"/>
    <mergeCell ref="D81:D82"/>
    <mergeCell ref="E81:E82"/>
    <mergeCell ref="B7:E7"/>
    <mergeCell ref="B21:E21"/>
    <mergeCell ref="B63:B64"/>
    <mergeCell ref="C63:C64"/>
    <mergeCell ref="D63:F63"/>
    <mergeCell ref="G63:I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B1:C114"/>
  <sheetViews>
    <sheetView showGridLines="0" zoomScale="85" zoomScaleNormal="85" workbookViewId="0">
      <selection activeCell="C140" sqref="C140"/>
    </sheetView>
  </sheetViews>
  <sheetFormatPr defaultColWidth="8.85546875" defaultRowHeight="12.75"/>
  <cols>
    <col min="1" max="1" width="8.85546875" style="1"/>
    <col min="2" max="2" width="19.42578125" style="1" customWidth="1"/>
    <col min="3" max="3" width="106.42578125" style="1" customWidth="1"/>
    <col min="4" max="16384" width="8.85546875" style="1"/>
  </cols>
  <sheetData>
    <row r="1" spans="2:3">
      <c r="B1" s="2" t="s">
        <v>33</v>
      </c>
      <c r="C1" s="2" t="s">
        <v>34</v>
      </c>
    </row>
    <row r="2" spans="2:3" hidden="1">
      <c r="B2" s="3">
        <v>1</v>
      </c>
      <c r="C2" s="14" t="s">
        <v>35</v>
      </c>
    </row>
    <row r="3" spans="2:3" hidden="1">
      <c r="B3" s="3">
        <v>1</v>
      </c>
      <c r="C3" s="15" t="s">
        <v>36</v>
      </c>
    </row>
    <row r="4" spans="2:3" hidden="1">
      <c r="B4" s="3">
        <v>1</v>
      </c>
      <c r="C4" s="15" t="s">
        <v>37</v>
      </c>
    </row>
    <row r="5" spans="2:3" hidden="1">
      <c r="B5" s="3">
        <v>0.91666666666666663</v>
      </c>
      <c r="C5" s="14" t="s">
        <v>38</v>
      </c>
    </row>
    <row r="6" spans="2:3" ht="25.5" hidden="1">
      <c r="B6" s="3">
        <v>0.83333333333333337</v>
      </c>
      <c r="C6" s="14" t="s">
        <v>39</v>
      </c>
    </row>
    <row r="7" spans="2:3" hidden="1">
      <c r="B7" s="3">
        <v>0.83333333333333337</v>
      </c>
      <c r="C7" s="14" t="s">
        <v>40</v>
      </c>
    </row>
    <row r="8" spans="2:3" hidden="1">
      <c r="B8" s="3">
        <v>0.83333333333333337</v>
      </c>
      <c r="C8" s="14" t="s">
        <v>41</v>
      </c>
    </row>
    <row r="9" spans="2:3" ht="38.25" hidden="1">
      <c r="B9" s="3">
        <v>0.83333333333333337</v>
      </c>
      <c r="C9" s="14" t="s">
        <v>42</v>
      </c>
    </row>
    <row r="10" spans="2:3" hidden="1">
      <c r="B10" s="3">
        <v>0.83333333333333337</v>
      </c>
      <c r="C10" s="14" t="s">
        <v>43</v>
      </c>
    </row>
    <row r="11" spans="2:3" ht="25.5" hidden="1">
      <c r="B11" s="3">
        <v>0.83333333333333337</v>
      </c>
      <c r="C11" s="14" t="s">
        <v>44</v>
      </c>
    </row>
    <row r="12" spans="2:3" ht="25.5" hidden="1">
      <c r="B12" s="3">
        <v>0.83333333333333337</v>
      </c>
      <c r="C12" s="14" t="s">
        <v>45</v>
      </c>
    </row>
    <row r="13" spans="2:3" ht="25.5" hidden="1">
      <c r="B13" s="3">
        <v>0.83333333333333337</v>
      </c>
      <c r="C13" s="14" t="s">
        <v>46</v>
      </c>
    </row>
    <row r="14" spans="2:3" hidden="1">
      <c r="B14" s="3">
        <v>0.75</v>
      </c>
      <c r="C14" s="14" t="s">
        <v>47</v>
      </c>
    </row>
    <row r="15" spans="2:3" hidden="1">
      <c r="B15" s="3">
        <v>0.75</v>
      </c>
      <c r="C15" s="14" t="s">
        <v>48</v>
      </c>
    </row>
    <row r="16" spans="2:3" hidden="1">
      <c r="B16" s="3">
        <v>0.75</v>
      </c>
      <c r="C16" s="14" t="s">
        <v>49</v>
      </c>
    </row>
    <row r="17" spans="2:3" hidden="1">
      <c r="B17" s="3">
        <v>0.75</v>
      </c>
      <c r="C17" s="14" t="s">
        <v>50</v>
      </c>
    </row>
    <row r="18" spans="2:3" hidden="1">
      <c r="B18" s="3">
        <v>0.75</v>
      </c>
      <c r="C18" s="14" t="s">
        <v>51</v>
      </c>
    </row>
    <row r="19" spans="2:3" ht="25.5" hidden="1">
      <c r="B19" s="3">
        <v>0.75</v>
      </c>
      <c r="C19" s="14" t="s">
        <v>52</v>
      </c>
    </row>
    <row r="20" spans="2:3" hidden="1">
      <c r="B20" s="3">
        <v>0.75</v>
      </c>
      <c r="C20" s="14" t="s">
        <v>53</v>
      </c>
    </row>
    <row r="21" spans="2:3" hidden="1">
      <c r="B21" s="3">
        <v>0.75</v>
      </c>
      <c r="C21" s="15" t="s">
        <v>54</v>
      </c>
    </row>
    <row r="22" spans="2:3" ht="25.5" hidden="1">
      <c r="B22" s="3">
        <v>0.75</v>
      </c>
      <c r="C22" s="14" t="s">
        <v>55</v>
      </c>
    </row>
    <row r="23" spans="2:3" ht="25.5" hidden="1">
      <c r="B23" s="3">
        <v>0.75</v>
      </c>
      <c r="C23" s="14" t="s">
        <v>56</v>
      </c>
    </row>
    <row r="24" spans="2:3" ht="51" hidden="1">
      <c r="B24" s="3">
        <v>0.75</v>
      </c>
      <c r="C24" s="14" t="s">
        <v>57</v>
      </c>
    </row>
    <row r="25" spans="2:3" hidden="1">
      <c r="B25" s="3">
        <v>0.75</v>
      </c>
      <c r="C25" s="14" t="s">
        <v>58</v>
      </c>
    </row>
    <row r="26" spans="2:3" ht="38.25" hidden="1">
      <c r="B26" s="3">
        <v>0.66666666666666663</v>
      </c>
      <c r="C26" s="14" t="s">
        <v>59</v>
      </c>
    </row>
    <row r="27" spans="2:3" hidden="1">
      <c r="B27" s="3">
        <v>0.66666666666666663</v>
      </c>
      <c r="C27" s="14" t="s">
        <v>60</v>
      </c>
    </row>
    <row r="28" spans="2:3" ht="25.5" hidden="1">
      <c r="B28" s="3">
        <v>0.66666666666666663</v>
      </c>
      <c r="C28" s="14" t="s">
        <v>61</v>
      </c>
    </row>
    <row r="29" spans="2:3" ht="25.5" hidden="1">
      <c r="B29" s="3">
        <v>0.66666666666666663</v>
      </c>
      <c r="C29" s="14" t="s">
        <v>62</v>
      </c>
    </row>
    <row r="30" spans="2:3" ht="25.5" hidden="1">
      <c r="B30" s="3">
        <v>0.66666666666666663</v>
      </c>
      <c r="C30" s="14" t="s">
        <v>63</v>
      </c>
    </row>
    <row r="31" spans="2:3" ht="25.5" hidden="1">
      <c r="B31" s="3">
        <v>0.66666666666666663</v>
      </c>
      <c r="C31" s="14" t="s">
        <v>64</v>
      </c>
    </row>
    <row r="32" spans="2:3" hidden="1">
      <c r="B32" s="3">
        <v>0.66666666666666663</v>
      </c>
      <c r="C32" s="14" t="s">
        <v>65</v>
      </c>
    </row>
    <row r="33" spans="2:3" hidden="1">
      <c r="B33" s="3">
        <v>0.66666666666666663</v>
      </c>
      <c r="C33" s="14" t="s">
        <v>66</v>
      </c>
    </row>
    <row r="34" spans="2:3" hidden="1">
      <c r="B34" s="3">
        <v>0.66666666666666663</v>
      </c>
      <c r="C34" s="15" t="s">
        <v>67</v>
      </c>
    </row>
    <row r="35" spans="2:3" hidden="1">
      <c r="B35" s="3">
        <v>0.66666666666666663</v>
      </c>
      <c r="C35" s="15" t="s">
        <v>68</v>
      </c>
    </row>
    <row r="36" spans="2:3" hidden="1">
      <c r="B36" s="3">
        <v>0.66666666666666663</v>
      </c>
      <c r="C36" s="15" t="s">
        <v>69</v>
      </c>
    </row>
    <row r="37" spans="2:3" hidden="1">
      <c r="B37" s="3">
        <v>0.58333333333333337</v>
      </c>
      <c r="C37" s="14" t="s">
        <v>70</v>
      </c>
    </row>
    <row r="38" spans="2:3" hidden="1">
      <c r="B38" s="3">
        <v>0.58333333333333337</v>
      </c>
      <c r="C38" s="14" t="s">
        <v>71</v>
      </c>
    </row>
    <row r="39" spans="2:3" hidden="1">
      <c r="B39" s="3">
        <v>0.58333333333333337</v>
      </c>
      <c r="C39" s="14" t="s">
        <v>72</v>
      </c>
    </row>
    <row r="40" spans="2:3" hidden="1">
      <c r="B40" s="3">
        <v>0.58333333333333337</v>
      </c>
      <c r="C40" s="15" t="s">
        <v>73</v>
      </c>
    </row>
    <row r="41" spans="2:3" hidden="1">
      <c r="B41" s="3">
        <v>0.58333333333333337</v>
      </c>
      <c r="C41" s="15" t="s">
        <v>74</v>
      </c>
    </row>
    <row r="42" spans="2:3" hidden="1">
      <c r="B42" s="3">
        <v>0.58333333333333337</v>
      </c>
      <c r="C42" s="15" t="s">
        <v>75</v>
      </c>
    </row>
    <row r="43" spans="2:3" hidden="1">
      <c r="B43" s="3">
        <v>0.58333333333333337</v>
      </c>
      <c r="C43" s="15" t="s">
        <v>76</v>
      </c>
    </row>
    <row r="44" spans="2:3" hidden="1">
      <c r="B44" s="3">
        <v>0.58333333333333337</v>
      </c>
      <c r="C44" s="14" t="s">
        <v>77</v>
      </c>
    </row>
    <row r="45" spans="2:3" ht="25.5" hidden="1">
      <c r="B45" s="3">
        <v>0.5</v>
      </c>
      <c r="C45" s="14" t="s">
        <v>78</v>
      </c>
    </row>
    <row r="46" spans="2:3" ht="25.5" hidden="1">
      <c r="B46" s="3">
        <v>0.5</v>
      </c>
      <c r="C46" s="14" t="s">
        <v>79</v>
      </c>
    </row>
    <row r="47" spans="2:3" ht="25.5" hidden="1">
      <c r="B47" s="3">
        <v>0.5</v>
      </c>
      <c r="C47" s="14" t="s">
        <v>80</v>
      </c>
    </row>
    <row r="48" spans="2:3" hidden="1">
      <c r="B48" s="3">
        <v>0.5</v>
      </c>
      <c r="C48" s="14" t="s">
        <v>81</v>
      </c>
    </row>
    <row r="49" spans="2:3" hidden="1">
      <c r="B49" s="3">
        <v>0.5</v>
      </c>
      <c r="C49" s="14" t="s">
        <v>82</v>
      </c>
    </row>
    <row r="50" spans="2:3" hidden="1">
      <c r="B50" s="3">
        <v>0.5</v>
      </c>
      <c r="C50" s="14" t="s">
        <v>83</v>
      </c>
    </row>
    <row r="51" spans="2:3" hidden="1">
      <c r="B51" s="3">
        <v>0.5</v>
      </c>
      <c r="C51" s="14" t="s">
        <v>84</v>
      </c>
    </row>
    <row r="52" spans="2:3" hidden="1">
      <c r="B52" s="3">
        <v>0.5</v>
      </c>
      <c r="C52" s="14" t="s">
        <v>85</v>
      </c>
    </row>
    <row r="53" spans="2:3" hidden="1">
      <c r="B53" s="3">
        <v>0.5</v>
      </c>
      <c r="C53" s="15" t="s">
        <v>86</v>
      </c>
    </row>
    <row r="54" spans="2:3" hidden="1">
      <c r="B54" s="3">
        <v>0.5</v>
      </c>
      <c r="C54" s="15" t="s">
        <v>87</v>
      </c>
    </row>
    <row r="55" spans="2:3" hidden="1">
      <c r="B55" s="3">
        <v>0.5</v>
      </c>
      <c r="C55" s="15" t="s">
        <v>88</v>
      </c>
    </row>
    <row r="56" spans="2:3" ht="38.25" hidden="1">
      <c r="B56" s="3">
        <v>0.5</v>
      </c>
      <c r="C56" s="14" t="s">
        <v>89</v>
      </c>
    </row>
    <row r="57" spans="2:3" hidden="1">
      <c r="B57" s="3">
        <v>0.5</v>
      </c>
      <c r="C57" s="14" t="s">
        <v>90</v>
      </c>
    </row>
    <row r="58" spans="2:3" hidden="1">
      <c r="B58" s="3">
        <v>0.5</v>
      </c>
      <c r="C58" s="14" t="s">
        <v>91</v>
      </c>
    </row>
    <row r="59" spans="2:3" hidden="1">
      <c r="B59" s="3">
        <v>0.5</v>
      </c>
      <c r="C59" s="15" t="s">
        <v>92</v>
      </c>
    </row>
    <row r="60" spans="2:3" ht="15.75" hidden="1" customHeight="1">
      <c r="B60" s="3">
        <v>0.41666666666666669</v>
      </c>
      <c r="C60" s="14" t="s">
        <v>93</v>
      </c>
    </row>
    <row r="61" spans="2:3" hidden="1">
      <c r="B61" s="3">
        <v>0.41666666666666669</v>
      </c>
      <c r="C61" s="14" t="s">
        <v>94</v>
      </c>
    </row>
    <row r="62" spans="2:3" ht="38.25" hidden="1">
      <c r="B62" s="3">
        <v>0.41666666666666669</v>
      </c>
      <c r="C62" s="14" t="s">
        <v>95</v>
      </c>
    </row>
    <row r="63" spans="2:3" hidden="1">
      <c r="B63" s="3">
        <v>0.41666666666666669</v>
      </c>
      <c r="C63" s="4" t="s">
        <v>96</v>
      </c>
    </row>
    <row r="64" spans="2:3" ht="25.5" hidden="1">
      <c r="B64" s="3">
        <v>0.33333333333333331</v>
      </c>
      <c r="C64" s="14" t="s">
        <v>97</v>
      </c>
    </row>
    <row r="65" spans="2:3" ht="25.5" hidden="1">
      <c r="B65" s="3">
        <v>0.33333333333333331</v>
      </c>
      <c r="C65" s="14" t="s">
        <v>98</v>
      </c>
    </row>
    <row r="66" spans="2:3" hidden="1">
      <c r="B66" s="3">
        <v>0.33333333333333331</v>
      </c>
      <c r="C66" s="14" t="s">
        <v>99</v>
      </c>
    </row>
    <row r="67" spans="2:3" ht="25.5" hidden="1">
      <c r="B67" s="3">
        <v>0.33333333333333331</v>
      </c>
      <c r="C67" s="14" t="s">
        <v>100</v>
      </c>
    </row>
    <row r="68" spans="2:3" hidden="1">
      <c r="B68" s="3">
        <v>0.33333333333333331</v>
      </c>
      <c r="C68" s="15" t="s">
        <v>101</v>
      </c>
    </row>
    <row r="69" spans="2:3" hidden="1">
      <c r="B69" s="3">
        <v>0.33333333333333331</v>
      </c>
      <c r="C69" s="15" t="s">
        <v>102</v>
      </c>
    </row>
    <row r="70" spans="2:3" hidden="1">
      <c r="B70" s="3">
        <v>0.33333333333333331</v>
      </c>
      <c r="C70" s="15" t="s">
        <v>103</v>
      </c>
    </row>
    <row r="71" spans="2:3" hidden="1">
      <c r="B71" s="3">
        <v>0.33333333333333331</v>
      </c>
      <c r="C71" s="14" t="s">
        <v>104</v>
      </c>
    </row>
    <row r="72" spans="2:3" ht="25.5" hidden="1">
      <c r="B72" s="3">
        <v>0.25</v>
      </c>
      <c r="C72" s="14" t="s">
        <v>105</v>
      </c>
    </row>
    <row r="73" spans="2:3" hidden="1">
      <c r="B73" s="3">
        <v>0.25</v>
      </c>
      <c r="C73" s="14" t="s">
        <v>106</v>
      </c>
    </row>
    <row r="74" spans="2:3" hidden="1">
      <c r="B74" s="3">
        <v>0.25</v>
      </c>
      <c r="C74" s="14" t="s">
        <v>107</v>
      </c>
    </row>
    <row r="75" spans="2:3" hidden="1">
      <c r="B75" s="3">
        <v>0.25</v>
      </c>
      <c r="C75" s="14" t="s">
        <v>108</v>
      </c>
    </row>
    <row r="76" spans="2:3" hidden="1">
      <c r="B76" s="3">
        <v>0.25</v>
      </c>
      <c r="C76" s="14" t="s">
        <v>109</v>
      </c>
    </row>
    <row r="77" spans="2:3" hidden="1">
      <c r="B77" s="3">
        <v>0.25</v>
      </c>
      <c r="C77" s="14" t="s">
        <v>110</v>
      </c>
    </row>
    <row r="78" spans="2:3" ht="25.5" hidden="1">
      <c r="B78" s="3">
        <v>0.25</v>
      </c>
      <c r="C78" s="5" t="s">
        <v>111</v>
      </c>
    </row>
    <row r="79" spans="2:3" hidden="1">
      <c r="B79" s="3">
        <v>0.25</v>
      </c>
      <c r="C79" s="14" t="s">
        <v>112</v>
      </c>
    </row>
    <row r="80" spans="2:3" hidden="1">
      <c r="B80" s="3">
        <v>0.25</v>
      </c>
      <c r="C80" s="14" t="s">
        <v>113</v>
      </c>
    </row>
    <row r="81" spans="2:3" hidden="1">
      <c r="B81" s="3">
        <v>0.25</v>
      </c>
      <c r="C81" s="14" t="s">
        <v>114</v>
      </c>
    </row>
    <row r="82" spans="2:3" ht="25.5" hidden="1">
      <c r="B82" s="3">
        <v>0.16666666666666666</v>
      </c>
      <c r="C82" s="14" t="s">
        <v>115</v>
      </c>
    </row>
    <row r="83" spans="2:3" hidden="1">
      <c r="B83" s="3">
        <v>0.16666666666666666</v>
      </c>
      <c r="C83" s="4" t="s">
        <v>116</v>
      </c>
    </row>
    <row r="84" spans="2:3" hidden="1">
      <c r="B84" s="3">
        <v>0.16666666666666666</v>
      </c>
      <c r="C84" s="14" t="s">
        <v>117</v>
      </c>
    </row>
    <row r="85" spans="2:3" hidden="1">
      <c r="B85" s="3">
        <v>0.16666666666666666</v>
      </c>
      <c r="C85" s="14" t="s">
        <v>118</v>
      </c>
    </row>
    <row r="86" spans="2:3" hidden="1">
      <c r="B86" s="3">
        <v>0.16666666666666666</v>
      </c>
      <c r="C86" s="14" t="s">
        <v>119</v>
      </c>
    </row>
    <row r="87" spans="2:3" hidden="1">
      <c r="B87" s="3">
        <v>0.16666666666666666</v>
      </c>
      <c r="C87" s="14" t="s">
        <v>120</v>
      </c>
    </row>
    <row r="88" spans="2:3" ht="25.5" hidden="1">
      <c r="B88" s="3">
        <v>0.16666666666666666</v>
      </c>
      <c r="C88" s="14" t="s">
        <v>121</v>
      </c>
    </row>
    <row r="89" spans="2:3" hidden="1">
      <c r="B89" s="3">
        <v>0.16666666666666666</v>
      </c>
      <c r="C89" s="14" t="s">
        <v>122</v>
      </c>
    </row>
    <row r="90" spans="2:3" hidden="1">
      <c r="B90" s="3">
        <v>0.16666666666666666</v>
      </c>
      <c r="C90" s="5" t="s">
        <v>123</v>
      </c>
    </row>
    <row r="91" spans="2:3" ht="25.5" hidden="1">
      <c r="B91" s="3">
        <v>0.16666666666666666</v>
      </c>
      <c r="C91" s="14" t="s">
        <v>124</v>
      </c>
    </row>
    <row r="92" spans="2:3">
      <c r="B92" s="3">
        <v>0.16666666666666666</v>
      </c>
      <c r="C92" s="14" t="s">
        <v>125</v>
      </c>
    </row>
    <row r="93" spans="2:3" hidden="1">
      <c r="B93" s="3">
        <v>0.16666666666666666</v>
      </c>
      <c r="C93" s="14" t="s">
        <v>126</v>
      </c>
    </row>
    <row r="94" spans="2:3" hidden="1">
      <c r="B94" s="3">
        <v>0.16666666666666666</v>
      </c>
      <c r="C94" s="4" t="s">
        <v>127</v>
      </c>
    </row>
    <row r="95" spans="2:3" hidden="1">
      <c r="B95" s="3">
        <v>0.16666666666666666</v>
      </c>
      <c r="C95" s="14" t="s">
        <v>128</v>
      </c>
    </row>
    <row r="96" spans="2:3" hidden="1">
      <c r="B96" s="3">
        <v>0.16666666666666666</v>
      </c>
      <c r="C96" s="14" t="s">
        <v>129</v>
      </c>
    </row>
    <row r="97" spans="2:3" ht="38.25" hidden="1">
      <c r="B97" s="3">
        <v>0.16666666666666666</v>
      </c>
      <c r="C97" s="14" t="s">
        <v>130</v>
      </c>
    </row>
    <row r="98" spans="2:3" ht="25.5" hidden="1">
      <c r="B98" s="3">
        <v>0.16666666666666666</v>
      </c>
      <c r="C98" s="14" t="s">
        <v>131</v>
      </c>
    </row>
    <row r="99" spans="2:3" ht="38.25" hidden="1">
      <c r="B99" s="3">
        <v>0.16666666666666666</v>
      </c>
      <c r="C99" s="14" t="s">
        <v>132</v>
      </c>
    </row>
    <row r="100" spans="2:3" ht="25.5" hidden="1">
      <c r="B100" s="3">
        <v>0.16666666666666666</v>
      </c>
      <c r="C100" s="4" t="s">
        <v>133</v>
      </c>
    </row>
    <row r="101" spans="2:3" ht="25.5" hidden="1">
      <c r="B101" s="3">
        <v>8.3333333333333329E-2</v>
      </c>
      <c r="C101" s="4" t="s">
        <v>134</v>
      </c>
    </row>
    <row r="102" spans="2:3" hidden="1">
      <c r="B102" s="3">
        <v>8.3333333333333329E-2</v>
      </c>
      <c r="C102" s="14" t="s">
        <v>135</v>
      </c>
    </row>
    <row r="103" spans="2:3" hidden="1">
      <c r="B103" s="3">
        <v>8.3333333333333329E-2</v>
      </c>
      <c r="C103" s="14" t="s">
        <v>136</v>
      </c>
    </row>
    <row r="104" spans="2:3" hidden="1">
      <c r="B104" s="3">
        <v>8.3333333333333329E-2</v>
      </c>
      <c r="C104" s="14" t="s">
        <v>137</v>
      </c>
    </row>
    <row r="105" spans="2:3" hidden="1">
      <c r="B105" s="3">
        <v>8.3333333333333329E-2</v>
      </c>
      <c r="C105" s="15" t="s">
        <v>138</v>
      </c>
    </row>
    <row r="106" spans="2:3" ht="25.5" hidden="1">
      <c r="B106" s="3">
        <v>8.3333333333333329E-2</v>
      </c>
      <c r="C106" s="14" t="s">
        <v>139</v>
      </c>
    </row>
    <row r="107" spans="2:3" ht="25.5" hidden="1">
      <c r="B107" s="3">
        <v>8.3333333333333329E-2</v>
      </c>
      <c r="C107" s="14" t="s">
        <v>140</v>
      </c>
    </row>
    <row r="108" spans="2:3" hidden="1">
      <c r="B108" s="3">
        <v>8.3333333333333329E-2</v>
      </c>
      <c r="C108" s="5" t="s">
        <v>141</v>
      </c>
    </row>
    <row r="109" spans="2:3" ht="25.5" hidden="1">
      <c r="B109" s="3">
        <v>8.3333333333333329E-2</v>
      </c>
      <c r="C109" s="15" t="s">
        <v>142</v>
      </c>
    </row>
    <row r="110" spans="2:3" hidden="1">
      <c r="B110" s="3">
        <v>8.3333333333333329E-2</v>
      </c>
      <c r="C110" s="14" t="s">
        <v>143</v>
      </c>
    </row>
    <row r="111" spans="2:3" hidden="1">
      <c r="B111" s="3">
        <v>8.3333333333333329E-2</v>
      </c>
      <c r="C111" s="14" t="s">
        <v>144</v>
      </c>
    </row>
    <row r="112" spans="2:3" hidden="1">
      <c r="B112" s="3">
        <v>8.3333333333333329E-2</v>
      </c>
      <c r="C112" s="14" t="s">
        <v>145</v>
      </c>
    </row>
    <row r="113" spans="2:3" hidden="1">
      <c r="B113" s="3">
        <v>8.3333333333333329E-2</v>
      </c>
      <c r="C113" s="14" t="s">
        <v>146</v>
      </c>
    </row>
    <row r="114" spans="2:3" ht="25.5" hidden="1">
      <c r="B114" s="3">
        <v>8.3333333333333329E-2</v>
      </c>
      <c r="C114" s="14" t="s">
        <v>147</v>
      </c>
    </row>
  </sheetData>
  <autoFilter ref="B1:C114" xr:uid="{00000000-0009-0000-0000-000006000000}">
    <filterColumn colId="1">
      <filters>
        <filter val="Сведения о разработке экологически чистых или более экологически благоприятных продуктов и услуг"/>
      </filters>
    </filterColumn>
    <sortState xmlns:xlrd2="http://schemas.microsoft.com/office/spreadsheetml/2017/richdata2" ref="B23:D183">
      <sortCondition descending="1" ref="B22:B183"/>
    </sortState>
  </autoFilter>
  <conditionalFormatting sqref="B2:B114">
    <cfRule type="colorScale" priority="15">
      <colorScale>
        <cfvo type="min"/>
        <cfvo type="percentile" val="50"/>
        <cfvo type="max"/>
        <color rgb="FFF8696B"/>
        <color rgb="FFFFEB84"/>
        <color rgb="FF63BE7B"/>
      </colorScale>
    </cfRule>
  </conditionalFormatting>
  <pageMargins left="0.7" right="0.7" top="0.75" bottom="0.75" header="0.3" footer="0.3"/>
  <pageSetup paperSize="9" orientation="portrait"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148"/>
  <sheetViews>
    <sheetView showGridLines="0" zoomScaleNormal="100" workbookViewId="0">
      <selection activeCell="B110" sqref="B110"/>
    </sheetView>
  </sheetViews>
  <sheetFormatPr defaultColWidth="8.85546875" defaultRowHeight="12.75"/>
  <cols>
    <col min="1" max="1" width="8.85546875" style="1"/>
    <col min="2" max="2" width="75.85546875" style="1" customWidth="1"/>
    <col min="3" max="3" width="14.140625" style="1" customWidth="1"/>
    <col min="4" max="4" width="26.42578125" style="1" customWidth="1"/>
    <col min="5" max="5" width="16.85546875" style="1" customWidth="1"/>
    <col min="6" max="16384" width="8.85546875" style="1"/>
  </cols>
  <sheetData>
    <row r="1" spans="2:8" ht="15">
      <c r="H1"/>
    </row>
    <row r="2" spans="2:8" ht="56.25">
      <c r="B2" s="19" t="s">
        <v>167</v>
      </c>
      <c r="C2" s="3">
        <v>0.63636363636363635</v>
      </c>
      <c r="H2"/>
    </row>
    <row r="3" spans="2:8" ht="15">
      <c r="B3" s="19" t="s">
        <v>168</v>
      </c>
      <c r="C3" s="3">
        <v>0.63636363636363635</v>
      </c>
      <c r="H3"/>
    </row>
    <row r="4" spans="2:8" ht="22.5">
      <c r="B4" s="19" t="s">
        <v>169</v>
      </c>
      <c r="C4" s="3">
        <v>0.63636363636363635</v>
      </c>
      <c r="H4"/>
    </row>
    <row r="5" spans="2:8" ht="15">
      <c r="B5" s="19" t="s">
        <v>170</v>
      </c>
      <c r="C5" s="3">
        <v>0.63636363636363635</v>
      </c>
      <c r="H5"/>
    </row>
    <row r="6" spans="2:8" ht="22.5">
      <c r="B6" s="19" t="s">
        <v>171</v>
      </c>
      <c r="C6" s="3">
        <v>0.63636363636363635</v>
      </c>
      <c r="H6"/>
    </row>
    <row r="7" spans="2:8" ht="33.75">
      <c r="B7" s="19" t="s">
        <v>172</v>
      </c>
      <c r="C7" s="3">
        <v>0.54545454545454541</v>
      </c>
      <c r="H7"/>
    </row>
    <row r="8" spans="2:8" ht="22.5">
      <c r="B8" s="19" t="s">
        <v>173</v>
      </c>
      <c r="C8" s="3">
        <v>0.54545454545454541</v>
      </c>
      <c r="H8"/>
    </row>
    <row r="9" spans="2:8" ht="15">
      <c r="B9" s="19" t="s">
        <v>174</v>
      </c>
      <c r="C9" s="3">
        <v>0.54545454545454541</v>
      </c>
      <c r="H9"/>
    </row>
    <row r="10" spans="2:8" ht="15">
      <c r="B10" s="19" t="s">
        <v>175</v>
      </c>
      <c r="C10" s="3">
        <v>0.45454545454545453</v>
      </c>
      <c r="H10"/>
    </row>
    <row r="11" spans="2:8" ht="22.5">
      <c r="B11" s="19" t="s">
        <v>176</v>
      </c>
      <c r="C11" s="3">
        <v>0.45454545454545453</v>
      </c>
      <c r="H11"/>
    </row>
    <row r="12" spans="2:8" ht="15">
      <c r="B12" s="19" t="s">
        <v>177</v>
      </c>
      <c r="C12" s="3">
        <v>0.45454545454545453</v>
      </c>
      <c r="H12"/>
    </row>
    <row r="13" spans="2:8" ht="15">
      <c r="B13" s="16" t="s">
        <v>178</v>
      </c>
      <c r="C13" s="3">
        <v>0.45454545454545453</v>
      </c>
      <c r="H13"/>
    </row>
    <row r="14" spans="2:8" ht="22.5">
      <c r="B14" s="19" t="s">
        <v>55</v>
      </c>
      <c r="C14" s="3">
        <v>0.45454545454545453</v>
      </c>
      <c r="H14"/>
    </row>
    <row r="15" spans="2:8" ht="22.5">
      <c r="B15" s="19" t="s">
        <v>179</v>
      </c>
      <c r="C15" s="3">
        <v>0.45454545454545453</v>
      </c>
      <c r="H15"/>
    </row>
    <row r="16" spans="2:8" ht="33.75">
      <c r="B16" s="16" t="s">
        <v>180</v>
      </c>
      <c r="C16" s="3">
        <v>0.36363636363636365</v>
      </c>
    </row>
    <row r="17" spans="2:3">
      <c r="B17" s="16" t="s">
        <v>181</v>
      </c>
      <c r="C17" s="3">
        <v>0.36363636363636365</v>
      </c>
    </row>
    <row r="18" spans="2:3">
      <c r="B18" s="19" t="s">
        <v>182</v>
      </c>
      <c r="C18" s="3">
        <v>0.36363636363636365</v>
      </c>
    </row>
    <row r="19" spans="2:3" ht="22.5">
      <c r="B19" s="19" t="s">
        <v>183</v>
      </c>
      <c r="C19" s="3">
        <v>0.36363636363636365</v>
      </c>
    </row>
    <row r="20" spans="2:3" ht="22.5">
      <c r="B20" s="19" t="s">
        <v>184</v>
      </c>
      <c r="C20" s="3">
        <v>0.36363636363636365</v>
      </c>
    </row>
    <row r="21" spans="2:3" ht="33.75">
      <c r="B21" s="19" t="s">
        <v>185</v>
      </c>
      <c r="C21" s="3">
        <v>0.36363636363636365</v>
      </c>
    </row>
    <row r="22" spans="2:3">
      <c r="B22" s="19" t="s">
        <v>186</v>
      </c>
      <c r="C22" s="3">
        <v>0.36363636363636365</v>
      </c>
    </row>
    <row r="23" spans="2:3">
      <c r="B23" s="19" t="s">
        <v>187</v>
      </c>
      <c r="C23" s="3">
        <v>0.36363636363636365</v>
      </c>
    </row>
    <row r="24" spans="2:3" ht="22.5">
      <c r="B24" s="19" t="s">
        <v>188</v>
      </c>
      <c r="C24" s="3">
        <v>0.36363636363636365</v>
      </c>
    </row>
    <row r="25" spans="2:3" ht="22.5">
      <c r="B25" s="19" t="s">
        <v>189</v>
      </c>
      <c r="C25" s="3">
        <v>0.36363636363636365</v>
      </c>
    </row>
    <row r="26" spans="2:3">
      <c r="B26" s="19" t="s">
        <v>190</v>
      </c>
      <c r="C26" s="3">
        <v>0.36363636363636365</v>
      </c>
    </row>
    <row r="27" spans="2:3" ht="22.5">
      <c r="B27" s="18" t="s">
        <v>316</v>
      </c>
      <c r="C27" s="3">
        <v>0.36363636363636365</v>
      </c>
    </row>
    <row r="28" spans="2:3">
      <c r="B28" s="18" t="s">
        <v>191</v>
      </c>
      <c r="C28" s="3">
        <v>0.36363636363636365</v>
      </c>
    </row>
    <row r="29" spans="2:3" ht="33.75">
      <c r="B29" s="18" t="s">
        <v>192</v>
      </c>
      <c r="C29" s="3">
        <v>0.36363636363636365</v>
      </c>
    </row>
    <row r="30" spans="2:3" ht="22.5">
      <c r="B30" s="18" t="s">
        <v>193</v>
      </c>
      <c r="C30" s="3">
        <v>0.36363636363636365</v>
      </c>
    </row>
    <row r="31" spans="2:3" ht="22.5">
      <c r="B31" s="18" t="s">
        <v>194</v>
      </c>
      <c r="C31" s="3">
        <v>0.36363636363636365</v>
      </c>
    </row>
    <row r="32" spans="2:3" ht="33.75">
      <c r="B32" s="18" t="s">
        <v>195</v>
      </c>
      <c r="C32" s="3">
        <v>0.36363636363636365</v>
      </c>
    </row>
    <row r="33" spans="2:3" ht="29.25" customHeight="1">
      <c r="B33" s="18" t="s">
        <v>43</v>
      </c>
      <c r="C33" s="3">
        <v>0.36363636363636365</v>
      </c>
    </row>
    <row r="34" spans="2:3" ht="22.5">
      <c r="B34" s="18" t="s">
        <v>44</v>
      </c>
      <c r="C34" s="3">
        <v>0.36363636363636365</v>
      </c>
    </row>
    <row r="35" spans="2:3" ht="45">
      <c r="B35" s="18" t="s">
        <v>196</v>
      </c>
      <c r="C35" s="3">
        <v>0.36363636363636365</v>
      </c>
    </row>
    <row r="36" spans="2:3">
      <c r="B36" s="18" t="s">
        <v>197</v>
      </c>
      <c r="C36" s="3">
        <v>0.27272727272727271</v>
      </c>
    </row>
    <row r="37" spans="2:3" ht="33.75">
      <c r="B37" s="18" t="s">
        <v>198</v>
      </c>
      <c r="C37" s="3">
        <v>0.27272727272727271</v>
      </c>
    </row>
    <row r="38" spans="2:3" ht="22.5">
      <c r="B38" s="18" t="s">
        <v>199</v>
      </c>
      <c r="C38" s="3">
        <v>0.27272727272727271</v>
      </c>
    </row>
    <row r="39" spans="2:3">
      <c r="B39" s="17" t="s">
        <v>200</v>
      </c>
      <c r="C39" s="3">
        <v>0.27272727272727271</v>
      </c>
    </row>
    <row r="40" spans="2:3">
      <c r="B40" s="18" t="s">
        <v>201</v>
      </c>
      <c r="C40" s="3">
        <v>0.27272727272727271</v>
      </c>
    </row>
    <row r="41" spans="2:3">
      <c r="B41" s="18" t="s">
        <v>202</v>
      </c>
      <c r="C41" s="3">
        <v>0.27272727272727271</v>
      </c>
    </row>
    <row r="42" spans="2:3">
      <c r="B42" s="17" t="s">
        <v>203</v>
      </c>
      <c r="C42" s="3">
        <v>0.27272727272727271</v>
      </c>
    </row>
    <row r="43" spans="2:3">
      <c r="B43" s="18" t="s">
        <v>204</v>
      </c>
      <c r="C43" s="3">
        <v>0.27272727272727271</v>
      </c>
    </row>
    <row r="44" spans="2:3">
      <c r="B44" s="18" t="s">
        <v>205</v>
      </c>
      <c r="C44" s="3">
        <v>0.27272727272727271</v>
      </c>
    </row>
    <row r="45" spans="2:3">
      <c r="B45" s="18" t="s">
        <v>206</v>
      </c>
      <c r="C45" s="3">
        <v>0.27272727272727271</v>
      </c>
    </row>
    <row r="46" spans="2:3" ht="22.5">
      <c r="B46" s="18" t="s">
        <v>207</v>
      </c>
      <c r="C46" s="3">
        <v>0.27272727272727271</v>
      </c>
    </row>
    <row r="47" spans="2:3">
      <c r="B47" s="17" t="s">
        <v>208</v>
      </c>
      <c r="C47" s="3">
        <v>0.27272727272727271</v>
      </c>
    </row>
    <row r="48" spans="2:3">
      <c r="B48" s="18" t="s">
        <v>209</v>
      </c>
      <c r="C48" s="3">
        <v>0.27272727272727271</v>
      </c>
    </row>
    <row r="49" spans="2:3">
      <c r="B49" s="18" t="s">
        <v>126</v>
      </c>
      <c r="C49" s="3">
        <v>0.27272727272727271</v>
      </c>
    </row>
    <row r="50" spans="2:3" ht="22.5">
      <c r="B50" s="18" t="s">
        <v>210</v>
      </c>
      <c r="C50" s="3">
        <v>0.27272727272727271</v>
      </c>
    </row>
    <row r="51" spans="2:3" ht="45">
      <c r="B51" s="18" t="s">
        <v>263</v>
      </c>
      <c r="C51" s="3">
        <v>0.27272727272727271</v>
      </c>
    </row>
    <row r="52" spans="2:3">
      <c r="B52" s="18" t="s">
        <v>109</v>
      </c>
      <c r="C52" s="3">
        <v>0.27272727272727271</v>
      </c>
    </row>
    <row r="53" spans="2:3" ht="22.5">
      <c r="B53" s="18" t="s">
        <v>211</v>
      </c>
      <c r="C53" s="3">
        <v>0.27272727272727271</v>
      </c>
    </row>
    <row r="54" spans="2:3" ht="33.75">
      <c r="B54" s="18" t="s">
        <v>56</v>
      </c>
      <c r="C54" s="3">
        <v>0.27272727272727271</v>
      </c>
    </row>
    <row r="55" spans="2:3">
      <c r="B55" s="17" t="s">
        <v>264</v>
      </c>
      <c r="C55" s="3">
        <v>0.18181818181818182</v>
      </c>
    </row>
    <row r="56" spans="2:3">
      <c r="B56" s="18" t="s">
        <v>265</v>
      </c>
      <c r="C56" s="3">
        <v>0.18181818181818182</v>
      </c>
    </row>
    <row r="57" spans="2:3" ht="22.5">
      <c r="B57" s="18" t="s">
        <v>266</v>
      </c>
      <c r="C57" s="3">
        <v>0.18181818181818182</v>
      </c>
    </row>
    <row r="58" spans="2:3">
      <c r="B58" s="18" t="s">
        <v>267</v>
      </c>
      <c r="C58" s="3">
        <v>0.18181818181818182</v>
      </c>
    </row>
    <row r="59" spans="2:3" ht="22.5">
      <c r="B59" s="18" t="s">
        <v>268</v>
      </c>
      <c r="C59" s="3">
        <v>0.18181818181818182</v>
      </c>
    </row>
    <row r="60" spans="2:3">
      <c r="B60" s="18" t="s">
        <v>269</v>
      </c>
      <c r="C60" s="3">
        <v>0.18181818181818182</v>
      </c>
    </row>
    <row r="61" spans="2:3">
      <c r="B61" s="18" t="s">
        <v>270</v>
      </c>
      <c r="C61" s="3">
        <v>0.18181818181818182</v>
      </c>
    </row>
    <row r="62" spans="2:3" ht="33.75">
      <c r="B62" s="18" t="s">
        <v>271</v>
      </c>
      <c r="C62" s="3">
        <v>0.18181818181818182</v>
      </c>
    </row>
    <row r="63" spans="2:3">
      <c r="B63" s="18" t="s">
        <v>317</v>
      </c>
      <c r="C63" s="3">
        <v>0.18181818181818182</v>
      </c>
    </row>
    <row r="64" spans="2:3" ht="33.75">
      <c r="B64" s="18" t="s">
        <v>272</v>
      </c>
      <c r="C64" s="3">
        <v>0.18181818181818182</v>
      </c>
    </row>
    <row r="65" spans="2:3" ht="33.75">
      <c r="B65" s="18" t="s">
        <v>273</v>
      </c>
      <c r="C65" s="3">
        <v>0.18181818181818182</v>
      </c>
    </row>
    <row r="66" spans="2:3" ht="22.5">
      <c r="B66" s="18" t="s">
        <v>274</v>
      </c>
      <c r="C66" s="3">
        <v>0.18181818181818182</v>
      </c>
    </row>
    <row r="67" spans="2:3">
      <c r="B67" s="18" t="s">
        <v>318</v>
      </c>
      <c r="C67" s="3">
        <v>0.18181818181818182</v>
      </c>
    </row>
    <row r="68" spans="2:3" ht="22.5">
      <c r="B68" s="18" t="s">
        <v>315</v>
      </c>
      <c r="C68" s="3">
        <v>0.18181818181818182</v>
      </c>
    </row>
    <row r="69" spans="2:3" ht="22.5">
      <c r="B69" s="18" t="s">
        <v>275</v>
      </c>
      <c r="C69" s="3">
        <v>0.18181818181818182</v>
      </c>
    </row>
    <row r="70" spans="2:3" ht="22.5">
      <c r="B70" s="18" t="s">
        <v>276</v>
      </c>
      <c r="C70" s="3">
        <v>0.18181818181818182</v>
      </c>
    </row>
    <row r="71" spans="2:3">
      <c r="B71" s="18" t="s">
        <v>277</v>
      </c>
      <c r="C71" s="3">
        <v>0.18181818181818182</v>
      </c>
    </row>
    <row r="72" spans="2:3">
      <c r="B72" s="18" t="s">
        <v>278</v>
      </c>
      <c r="C72" s="3">
        <v>0.18181818181818182</v>
      </c>
    </row>
    <row r="73" spans="2:3">
      <c r="B73" s="18" t="s">
        <v>279</v>
      </c>
      <c r="C73" s="3">
        <v>0.18181818181818182</v>
      </c>
    </row>
    <row r="74" spans="2:3">
      <c r="B74" s="18" t="s">
        <v>280</v>
      </c>
      <c r="C74" s="3">
        <v>0.18181818181818182</v>
      </c>
    </row>
    <row r="75" spans="2:3">
      <c r="B75" s="18" t="s">
        <v>281</v>
      </c>
      <c r="C75" s="3">
        <v>0.18181818181818182</v>
      </c>
    </row>
    <row r="76" spans="2:3" ht="22.5">
      <c r="B76" s="18" t="s">
        <v>282</v>
      </c>
      <c r="C76" s="3">
        <v>0.18181818181818182</v>
      </c>
    </row>
    <row r="77" spans="2:3">
      <c r="B77" s="18" t="s">
        <v>104</v>
      </c>
      <c r="C77" s="3">
        <v>0.18181818181818182</v>
      </c>
    </row>
    <row r="78" spans="2:3" ht="22.5">
      <c r="B78" s="17" t="s">
        <v>111</v>
      </c>
      <c r="C78" s="3">
        <v>0.18181818181818182</v>
      </c>
    </row>
    <row r="79" spans="2:3" ht="22.5">
      <c r="B79" s="18" t="s">
        <v>153</v>
      </c>
      <c r="C79" s="3">
        <v>0.18181818181818182</v>
      </c>
    </row>
    <row r="80" spans="2:3">
      <c r="B80" s="18" t="s">
        <v>151</v>
      </c>
      <c r="C80" s="3">
        <v>0.18181818181818182</v>
      </c>
    </row>
    <row r="81" spans="2:3" ht="22.5">
      <c r="B81" s="18" t="s">
        <v>163</v>
      </c>
      <c r="C81" s="3">
        <v>0.18181818181818182</v>
      </c>
    </row>
    <row r="82" spans="2:3" ht="22.5">
      <c r="B82" s="18" t="s">
        <v>164</v>
      </c>
      <c r="C82" s="3">
        <v>0.18181818181818182</v>
      </c>
    </row>
    <row r="83" spans="2:3" ht="22.5">
      <c r="B83" s="18" t="s">
        <v>125</v>
      </c>
      <c r="C83" s="3">
        <v>0.18181818181818182</v>
      </c>
    </row>
    <row r="84" spans="2:3">
      <c r="B84" s="18" t="s">
        <v>155</v>
      </c>
      <c r="C84" s="3">
        <v>0.18181818181818182</v>
      </c>
    </row>
    <row r="85" spans="2:3">
      <c r="B85" s="17" t="s">
        <v>283</v>
      </c>
      <c r="C85" s="3">
        <v>9.0909090909090912E-2</v>
      </c>
    </row>
    <row r="86" spans="2:3">
      <c r="B86" s="17" t="s">
        <v>284</v>
      </c>
      <c r="C86" s="3">
        <v>9.0909090909090912E-2</v>
      </c>
    </row>
    <row r="87" spans="2:3" ht="45">
      <c r="B87" s="18" t="s">
        <v>285</v>
      </c>
      <c r="C87" s="3">
        <v>9.0909090909090912E-2</v>
      </c>
    </row>
    <row r="88" spans="2:3">
      <c r="B88" s="17" t="s">
        <v>319</v>
      </c>
      <c r="C88" s="3">
        <v>9.0909090909090912E-2</v>
      </c>
    </row>
    <row r="89" spans="2:3">
      <c r="B89" s="17" t="s">
        <v>286</v>
      </c>
      <c r="C89" s="3">
        <v>9.0909090909090912E-2</v>
      </c>
    </row>
    <row r="90" spans="2:3" ht="22.5">
      <c r="B90" s="18" t="s">
        <v>320</v>
      </c>
      <c r="C90" s="3">
        <v>9.0909090909090912E-2</v>
      </c>
    </row>
    <row r="91" spans="2:3">
      <c r="B91" s="18" t="s">
        <v>287</v>
      </c>
      <c r="C91" s="3">
        <v>9.0909090909090912E-2</v>
      </c>
    </row>
    <row r="92" spans="2:3">
      <c r="B92" s="18" t="s">
        <v>288</v>
      </c>
      <c r="C92" s="3">
        <v>9.0909090909090912E-2</v>
      </c>
    </row>
    <row r="93" spans="2:3">
      <c r="B93" s="18" t="s">
        <v>289</v>
      </c>
      <c r="C93" s="3">
        <v>9.0909090909090912E-2</v>
      </c>
    </row>
    <row r="94" spans="2:3" ht="22.5">
      <c r="B94" s="18" t="s">
        <v>290</v>
      </c>
      <c r="C94" s="3">
        <v>9.0909090909090912E-2</v>
      </c>
    </row>
    <row r="95" spans="2:3">
      <c r="B95" s="18" t="s">
        <v>291</v>
      </c>
      <c r="C95" s="3">
        <v>9.0909090909090912E-2</v>
      </c>
    </row>
    <row r="96" spans="2:3">
      <c r="B96" s="18" t="s">
        <v>292</v>
      </c>
      <c r="C96" s="3">
        <v>9.0909090909090912E-2</v>
      </c>
    </row>
    <row r="97" spans="2:3">
      <c r="B97" s="18" t="s">
        <v>293</v>
      </c>
      <c r="C97" s="3">
        <v>9.0909090909090912E-2</v>
      </c>
    </row>
    <row r="98" spans="2:3">
      <c r="B98" s="18" t="s">
        <v>294</v>
      </c>
      <c r="C98" s="3">
        <v>9.0909090909090912E-2</v>
      </c>
    </row>
    <row r="99" spans="2:3">
      <c r="B99" s="18" t="s">
        <v>295</v>
      </c>
      <c r="C99" s="3">
        <v>9.0909090909090912E-2</v>
      </c>
    </row>
    <row r="100" spans="2:3">
      <c r="B100" s="18" t="s">
        <v>296</v>
      </c>
      <c r="C100" s="3">
        <v>9.0909090909090912E-2</v>
      </c>
    </row>
    <row r="101" spans="2:3">
      <c r="B101" s="18" t="s">
        <v>297</v>
      </c>
      <c r="C101" s="3">
        <v>9.0909090909090912E-2</v>
      </c>
    </row>
    <row r="102" spans="2:3" ht="22.5">
      <c r="B102" s="18" t="s">
        <v>298</v>
      </c>
      <c r="C102" s="3">
        <v>9.0909090909090912E-2</v>
      </c>
    </row>
    <row r="103" spans="2:3" ht="22.5">
      <c r="B103" s="18" t="s">
        <v>299</v>
      </c>
      <c r="C103" s="3">
        <v>9.0909090909090912E-2</v>
      </c>
    </row>
    <row r="104" spans="2:3" ht="22.5">
      <c r="B104" s="18" t="s">
        <v>300</v>
      </c>
      <c r="C104" s="3">
        <v>9.0909090909090912E-2</v>
      </c>
    </row>
    <row r="105" spans="2:3">
      <c r="B105" s="18" t="s">
        <v>301</v>
      </c>
      <c r="C105" s="3">
        <v>9.0909090909090912E-2</v>
      </c>
    </row>
    <row r="106" spans="2:3" ht="22.5">
      <c r="B106" s="18" t="s">
        <v>302</v>
      </c>
      <c r="C106" s="3">
        <v>9.0909090909090912E-2</v>
      </c>
    </row>
    <row r="107" spans="2:3" ht="22.5">
      <c r="B107" s="18" t="s">
        <v>303</v>
      </c>
      <c r="C107" s="3">
        <v>9.0909090909090912E-2</v>
      </c>
    </row>
    <row r="108" spans="2:3" ht="22.5">
      <c r="B108" s="18" t="s">
        <v>304</v>
      </c>
      <c r="C108" s="3">
        <v>9.0909090909090912E-2</v>
      </c>
    </row>
    <row r="109" spans="2:3" ht="22.5">
      <c r="B109" s="18" t="s">
        <v>305</v>
      </c>
      <c r="C109" s="3">
        <v>9.0909090909090912E-2</v>
      </c>
    </row>
    <row r="110" spans="2:3">
      <c r="B110" s="18" t="s">
        <v>159</v>
      </c>
      <c r="C110" s="3">
        <v>9.0909090909090912E-2</v>
      </c>
    </row>
    <row r="111" spans="2:3">
      <c r="B111" s="20" t="s">
        <v>160</v>
      </c>
      <c r="C111" s="3">
        <v>9.0909090909090912E-2</v>
      </c>
    </row>
    <row r="112" spans="2:3" ht="22.5">
      <c r="B112" s="17" t="s">
        <v>158</v>
      </c>
      <c r="C112" s="3">
        <v>9.0909090909090912E-2</v>
      </c>
    </row>
    <row r="113" spans="2:3" ht="22.5">
      <c r="B113" s="18" t="s">
        <v>306</v>
      </c>
      <c r="C113" s="3">
        <v>9.0909090909090912E-2</v>
      </c>
    </row>
    <row r="114" spans="2:3" ht="22.5">
      <c r="B114" s="17" t="s">
        <v>148</v>
      </c>
      <c r="C114" s="3">
        <v>9.0909090909090912E-2</v>
      </c>
    </row>
    <row r="115" spans="2:3" ht="33.75">
      <c r="B115" s="18" t="s">
        <v>130</v>
      </c>
      <c r="C115" s="3">
        <v>9.0909090909090912E-2</v>
      </c>
    </row>
    <row r="116" spans="2:3" ht="22.5">
      <c r="B116" s="18" t="s">
        <v>131</v>
      </c>
      <c r="C116" s="3">
        <v>9.0909090909090912E-2</v>
      </c>
    </row>
    <row r="117" spans="2:3" ht="33.75">
      <c r="B117" s="18" t="s">
        <v>132</v>
      </c>
      <c r="C117" s="3">
        <v>9.0909090909090912E-2</v>
      </c>
    </row>
    <row r="118" spans="2:3">
      <c r="B118" s="18" t="s">
        <v>112</v>
      </c>
      <c r="C118" s="3">
        <v>9.0909090909090912E-2</v>
      </c>
    </row>
    <row r="119" spans="2:3">
      <c r="B119" s="18" t="s">
        <v>114</v>
      </c>
      <c r="C119" s="3">
        <v>9.0909090909090912E-2</v>
      </c>
    </row>
    <row r="120" spans="2:3" ht="45">
      <c r="B120" s="18" t="s">
        <v>161</v>
      </c>
      <c r="C120" s="3">
        <v>9.0909090909090912E-2</v>
      </c>
    </row>
    <row r="121" spans="2:3">
      <c r="B121" s="18" t="s">
        <v>146</v>
      </c>
      <c r="C121" s="3">
        <v>9.0909090909090912E-2</v>
      </c>
    </row>
    <row r="122" spans="2:3" ht="22.5">
      <c r="B122" s="18" t="s">
        <v>162</v>
      </c>
      <c r="C122" s="3">
        <v>9.0909090909090912E-2</v>
      </c>
    </row>
    <row r="123" spans="2:3" ht="22.5">
      <c r="B123" s="18" t="s">
        <v>154</v>
      </c>
      <c r="C123" s="3">
        <v>9.0909090909090912E-2</v>
      </c>
    </row>
    <row r="124" spans="2:3">
      <c r="B124" s="18" t="s">
        <v>120</v>
      </c>
      <c r="C124" s="3">
        <v>9.0909090909090912E-2</v>
      </c>
    </row>
    <row r="125" spans="2:3" ht="33.75">
      <c r="B125" s="18" t="s">
        <v>105</v>
      </c>
      <c r="C125" s="3">
        <v>9.0909090909090912E-2</v>
      </c>
    </row>
    <row r="126" spans="2:3" ht="22.5">
      <c r="B126" s="18" t="s">
        <v>134</v>
      </c>
      <c r="C126" s="3">
        <v>9.0909090909090912E-2</v>
      </c>
    </row>
    <row r="127" spans="2:3">
      <c r="B127" s="17" t="s">
        <v>165</v>
      </c>
      <c r="C127" s="3">
        <v>9.0909090909090912E-2</v>
      </c>
    </row>
    <row r="128" spans="2:3" ht="22.5">
      <c r="B128" s="18" t="s">
        <v>142</v>
      </c>
      <c r="C128" s="3">
        <v>9.0909090909090912E-2</v>
      </c>
    </row>
    <row r="129" spans="2:3">
      <c r="B129" s="18" t="s">
        <v>152</v>
      </c>
      <c r="C129" s="3">
        <v>9.0909090909090912E-2</v>
      </c>
    </row>
    <row r="130" spans="2:3" ht="22.5">
      <c r="B130" s="18" t="s">
        <v>121</v>
      </c>
      <c r="C130" s="3">
        <v>9.0909090909090912E-2</v>
      </c>
    </row>
    <row r="131" spans="2:3">
      <c r="B131" s="17" t="s">
        <v>116</v>
      </c>
      <c r="C131" s="3">
        <v>9.0909090909090912E-2</v>
      </c>
    </row>
    <row r="132" spans="2:3" ht="22.5">
      <c r="B132" s="18" t="s">
        <v>143</v>
      </c>
      <c r="C132" s="3">
        <v>9.0909090909090912E-2</v>
      </c>
    </row>
    <row r="133" spans="2:3" ht="22.5">
      <c r="B133" s="18" t="s">
        <v>307</v>
      </c>
      <c r="C133" s="3">
        <v>9.0909090909090912E-2</v>
      </c>
    </row>
    <row r="134" spans="2:3">
      <c r="B134" s="18" t="s">
        <v>110</v>
      </c>
      <c r="C134" s="3">
        <v>9.0909090909090912E-2</v>
      </c>
    </row>
    <row r="135" spans="2:3" ht="22.5">
      <c r="B135" s="18" t="s">
        <v>308</v>
      </c>
      <c r="C135" s="3">
        <v>9.0909090909090912E-2</v>
      </c>
    </row>
    <row r="136" spans="2:3">
      <c r="B136" s="18" t="s">
        <v>122</v>
      </c>
      <c r="C136" s="3">
        <v>9.0909090909090912E-2</v>
      </c>
    </row>
    <row r="137" spans="2:3" ht="22.5">
      <c r="B137" s="18" t="s">
        <v>136</v>
      </c>
      <c r="C137" s="3">
        <v>9.0909090909090912E-2</v>
      </c>
    </row>
    <row r="138" spans="2:3">
      <c r="B138" s="17" t="s">
        <v>156</v>
      </c>
      <c r="C138" s="3">
        <v>9.0909090909090912E-2</v>
      </c>
    </row>
    <row r="139" spans="2:3" ht="22.5">
      <c r="B139" s="17" t="s">
        <v>149</v>
      </c>
      <c r="C139" s="3">
        <v>9.0909090909090912E-2</v>
      </c>
    </row>
    <row r="140" spans="2:3">
      <c r="B140" s="17" t="s">
        <v>150</v>
      </c>
      <c r="C140" s="3">
        <v>9.0909090909090912E-2</v>
      </c>
    </row>
    <row r="141" spans="2:3">
      <c r="B141" s="17" t="s">
        <v>309</v>
      </c>
      <c r="C141" s="3">
        <v>9.0909090909090912E-2</v>
      </c>
    </row>
    <row r="142" spans="2:3" ht="22.5">
      <c r="B142" s="18" t="s">
        <v>157</v>
      </c>
      <c r="C142" s="3">
        <v>9.0909090909090912E-2</v>
      </c>
    </row>
    <row r="143" spans="2:3">
      <c r="B143" s="18" t="s">
        <v>166</v>
      </c>
      <c r="C143" s="3">
        <v>9.0909090909090912E-2</v>
      </c>
    </row>
    <row r="144" spans="2:3" ht="22.5">
      <c r="B144" s="18" t="s">
        <v>310</v>
      </c>
      <c r="C144" s="3">
        <v>9.0909090909090912E-2</v>
      </c>
    </row>
    <row r="145" spans="2:3">
      <c r="B145" s="18" t="s">
        <v>311</v>
      </c>
      <c r="C145" s="3">
        <v>9.0909090909090912E-2</v>
      </c>
    </row>
    <row r="146" spans="2:3">
      <c r="B146" s="18" t="s">
        <v>312</v>
      </c>
      <c r="C146" s="3">
        <v>9.0909090909090912E-2</v>
      </c>
    </row>
    <row r="147" spans="2:3" ht="22.5">
      <c r="B147" s="17" t="s">
        <v>313</v>
      </c>
      <c r="C147" s="3">
        <v>9.0909090909090912E-2</v>
      </c>
    </row>
    <row r="148" spans="2:3" ht="33.75">
      <c r="B148" s="18" t="s">
        <v>314</v>
      </c>
      <c r="C148" s="3">
        <v>9.0909090909090912E-2</v>
      </c>
    </row>
  </sheetData>
  <autoFilter ref="B1:C148" xr:uid="{00000000-0009-0000-0000-000007000000}"/>
  <conditionalFormatting sqref="C2:C148">
    <cfRule type="colorScale" priority="29">
      <colorScale>
        <cfvo type="min"/>
        <cfvo type="percentile" val="50"/>
        <cfvo type="max"/>
        <color rgb="FFF8696B"/>
        <color rgb="FFFFEB84"/>
        <color rgb="FF63BE7B"/>
      </colorScale>
    </cfRule>
  </conditionalFormatting>
  <pageMargins left="0.7" right="0.7" top="0.75" bottom="0.75" header="0.3" footer="0.3"/>
  <pageSetup paperSize="9" orientation="portrait"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T29"/>
  <sheetViews>
    <sheetView showGridLines="0" zoomScale="70" zoomScaleNormal="70" workbookViewId="0">
      <pane xSplit="4" ySplit="4" topLeftCell="T5" activePane="bottomRight" state="frozen"/>
      <selection pane="topRight" activeCell="E1" sqref="E1"/>
      <selection pane="bottomLeft" activeCell="A9" sqref="A9"/>
      <selection pane="bottomRight" activeCell="D26" sqref="D26:D27"/>
    </sheetView>
  </sheetViews>
  <sheetFormatPr defaultColWidth="8.42578125" defaultRowHeight="14.25"/>
  <cols>
    <col min="1" max="1" width="1.85546875" style="6" customWidth="1"/>
    <col min="2" max="2" width="5.140625" style="6" customWidth="1"/>
    <col min="3" max="3" width="21.42578125" style="6" bestFit="1" customWidth="1"/>
    <col min="4" max="4" width="19.42578125" style="6" customWidth="1"/>
    <col min="5" max="7" width="13.42578125" style="6" hidden="1" customWidth="1"/>
    <col min="8" max="19" width="11.42578125" style="6" hidden="1" customWidth="1"/>
    <col min="20" max="20" width="11.85546875" style="6" customWidth="1"/>
    <col min="21" max="16384" width="8.42578125" style="6"/>
  </cols>
  <sheetData>
    <row r="2" spans="2:20" ht="39.950000000000003" customHeight="1">
      <c r="B2" s="307" t="s">
        <v>212</v>
      </c>
      <c r="C2" s="307"/>
      <c r="D2" s="307"/>
      <c r="E2" s="308" t="s">
        <v>213</v>
      </c>
      <c r="F2" s="308"/>
      <c r="G2" s="308"/>
      <c r="H2" s="308"/>
      <c r="I2" s="308"/>
      <c r="J2" s="308"/>
      <c r="K2" s="308"/>
      <c r="L2" s="308"/>
      <c r="M2" s="308"/>
      <c r="N2" s="308"/>
      <c r="O2" s="308"/>
      <c r="P2" s="308"/>
      <c r="Q2" s="308"/>
      <c r="R2" s="308"/>
      <c r="S2" s="308"/>
      <c r="T2" s="308" t="s">
        <v>214</v>
      </c>
    </row>
    <row r="3" spans="2:20" ht="51.95" customHeight="1">
      <c r="B3" s="302" t="s">
        <v>32</v>
      </c>
      <c r="C3" s="302" t="s">
        <v>215</v>
      </c>
      <c r="D3" s="302" t="s">
        <v>216</v>
      </c>
      <c r="E3" s="301" t="s">
        <v>217</v>
      </c>
      <c r="F3" s="302" t="s">
        <v>218</v>
      </c>
      <c r="G3" s="302" t="s">
        <v>219</v>
      </c>
      <c r="H3" s="301" t="s">
        <v>220</v>
      </c>
      <c r="I3" s="301"/>
      <c r="J3" s="301"/>
      <c r="K3" s="301"/>
      <c r="L3" s="301"/>
      <c r="M3" s="301" t="s">
        <v>221</v>
      </c>
      <c r="N3" s="301" t="s">
        <v>222</v>
      </c>
      <c r="O3" s="302" t="s">
        <v>223</v>
      </c>
      <c r="P3" s="301" t="s">
        <v>224</v>
      </c>
      <c r="Q3" s="302" t="s">
        <v>225</v>
      </c>
      <c r="R3" s="301" t="s">
        <v>226</v>
      </c>
      <c r="S3" s="301" t="s">
        <v>227</v>
      </c>
      <c r="T3" s="308"/>
    </row>
    <row r="4" spans="2:20" ht="114.75">
      <c r="B4" s="303"/>
      <c r="C4" s="303"/>
      <c r="D4" s="303"/>
      <c r="E4" s="301"/>
      <c r="F4" s="303"/>
      <c r="G4" s="303"/>
      <c r="H4" s="7" t="s">
        <v>228</v>
      </c>
      <c r="I4" s="7" t="s">
        <v>229</v>
      </c>
      <c r="J4" s="7" t="s">
        <v>230</v>
      </c>
      <c r="K4" s="7" t="s">
        <v>231</v>
      </c>
      <c r="L4" s="7" t="s">
        <v>232</v>
      </c>
      <c r="M4" s="301"/>
      <c r="N4" s="301"/>
      <c r="O4" s="303"/>
      <c r="P4" s="301"/>
      <c r="Q4" s="303"/>
      <c r="R4" s="301"/>
      <c r="S4" s="301"/>
      <c r="T4" s="308"/>
    </row>
    <row r="5" spans="2:20" ht="25.5">
      <c r="B5" s="304" t="s">
        <v>233</v>
      </c>
      <c r="C5" s="304" t="s">
        <v>234</v>
      </c>
      <c r="D5" s="8" t="s">
        <v>235</v>
      </c>
      <c r="E5" s="9">
        <v>0</v>
      </c>
      <c r="F5" s="9">
        <v>1</v>
      </c>
      <c r="G5" s="9">
        <v>1</v>
      </c>
      <c r="H5" s="9">
        <v>0</v>
      </c>
      <c r="I5" s="9">
        <v>0</v>
      </c>
      <c r="J5" s="9">
        <v>0</v>
      </c>
      <c r="K5" s="9">
        <v>0</v>
      </c>
      <c r="L5" s="9">
        <v>1</v>
      </c>
      <c r="M5" s="9">
        <v>0</v>
      </c>
      <c r="N5" s="9">
        <v>1</v>
      </c>
      <c r="O5" s="9">
        <v>1</v>
      </c>
      <c r="P5" s="9">
        <v>1</v>
      </c>
      <c r="Q5" s="9">
        <v>0</v>
      </c>
      <c r="R5" s="9">
        <v>1</v>
      </c>
      <c r="S5" s="9">
        <v>1</v>
      </c>
      <c r="T5" s="10">
        <f>COUNTIF(E5:S5,"1")/15</f>
        <v>0.53333333333333333</v>
      </c>
    </row>
    <row r="6" spans="2:20" ht="38.25">
      <c r="B6" s="305"/>
      <c r="C6" s="305"/>
      <c r="D6" s="21" t="s">
        <v>236</v>
      </c>
      <c r="E6" s="9">
        <v>0</v>
      </c>
      <c r="F6" s="9">
        <v>1</v>
      </c>
      <c r="G6" s="9">
        <v>1</v>
      </c>
      <c r="H6" s="9">
        <v>0</v>
      </c>
      <c r="I6" s="9">
        <v>0</v>
      </c>
      <c r="J6" s="9">
        <v>1</v>
      </c>
      <c r="K6" s="9">
        <v>0</v>
      </c>
      <c r="L6" s="9">
        <v>1</v>
      </c>
      <c r="M6" s="9">
        <v>0</v>
      </c>
      <c r="N6" s="9">
        <v>1</v>
      </c>
      <c r="O6" s="9">
        <v>1</v>
      </c>
      <c r="P6" s="9">
        <v>1</v>
      </c>
      <c r="Q6" s="9">
        <v>1</v>
      </c>
      <c r="R6" s="9">
        <v>0</v>
      </c>
      <c r="S6" s="9">
        <v>0</v>
      </c>
      <c r="T6" s="10">
        <f t="shared" ref="T6:T28" si="0">COUNTIF(E6:S6,"1")/15</f>
        <v>0.53333333333333333</v>
      </c>
    </row>
    <row r="7" spans="2:20" ht="38.25">
      <c r="B7" s="305"/>
      <c r="C7" s="305"/>
      <c r="D7" s="21" t="s">
        <v>237</v>
      </c>
      <c r="E7" s="9">
        <v>0</v>
      </c>
      <c r="F7" s="9">
        <v>0</v>
      </c>
      <c r="G7" s="9">
        <v>1</v>
      </c>
      <c r="H7" s="9">
        <v>0</v>
      </c>
      <c r="I7" s="9">
        <v>0</v>
      </c>
      <c r="J7" s="9">
        <v>1</v>
      </c>
      <c r="K7" s="9">
        <v>0</v>
      </c>
      <c r="L7" s="9">
        <v>1</v>
      </c>
      <c r="M7" s="9">
        <v>0</v>
      </c>
      <c r="N7" s="9">
        <v>1</v>
      </c>
      <c r="O7" s="9">
        <v>1</v>
      </c>
      <c r="P7" s="9">
        <v>1</v>
      </c>
      <c r="Q7" s="11">
        <v>0</v>
      </c>
      <c r="R7" s="9">
        <v>1</v>
      </c>
      <c r="S7" s="9">
        <v>0</v>
      </c>
      <c r="T7" s="10">
        <f t="shared" si="0"/>
        <v>0.46666666666666667</v>
      </c>
    </row>
    <row r="8" spans="2:20" ht="25.5">
      <c r="B8" s="305"/>
      <c r="C8" s="305"/>
      <c r="D8" s="21" t="s">
        <v>238</v>
      </c>
      <c r="E8" s="9">
        <v>1</v>
      </c>
      <c r="F8" s="9">
        <v>1</v>
      </c>
      <c r="G8" s="9">
        <v>1</v>
      </c>
      <c r="H8" s="9">
        <v>1</v>
      </c>
      <c r="I8" s="9">
        <v>0</v>
      </c>
      <c r="J8" s="9">
        <v>1</v>
      </c>
      <c r="K8" s="9">
        <v>0</v>
      </c>
      <c r="L8" s="9">
        <v>1</v>
      </c>
      <c r="M8" s="9">
        <v>0</v>
      </c>
      <c r="N8" s="9">
        <v>1</v>
      </c>
      <c r="O8" s="9">
        <v>1</v>
      </c>
      <c r="P8" s="9">
        <v>1</v>
      </c>
      <c r="Q8" s="9">
        <v>1</v>
      </c>
      <c r="R8" s="9">
        <v>1</v>
      </c>
      <c r="S8" s="9">
        <v>0</v>
      </c>
      <c r="T8" s="10">
        <f>COUNTIF(E8:S8,"1")/15</f>
        <v>0.73333333333333328</v>
      </c>
    </row>
    <row r="9" spans="2:20">
      <c r="B9" s="305"/>
      <c r="C9" s="305"/>
      <c r="D9" s="21" t="s">
        <v>239</v>
      </c>
      <c r="E9" s="9">
        <v>1</v>
      </c>
      <c r="F9" s="9">
        <v>1</v>
      </c>
      <c r="G9" s="9">
        <v>1</v>
      </c>
      <c r="H9" s="9">
        <v>1</v>
      </c>
      <c r="I9" s="9">
        <v>0</v>
      </c>
      <c r="J9" s="9">
        <v>1</v>
      </c>
      <c r="K9" s="9">
        <v>0</v>
      </c>
      <c r="L9" s="9">
        <v>1</v>
      </c>
      <c r="M9" s="9">
        <v>0</v>
      </c>
      <c r="N9" s="12">
        <v>0</v>
      </c>
      <c r="O9" s="9">
        <v>1</v>
      </c>
      <c r="P9" s="9">
        <v>1</v>
      </c>
      <c r="Q9" s="9">
        <v>1</v>
      </c>
      <c r="R9" s="9">
        <v>1</v>
      </c>
      <c r="S9" s="9">
        <v>0</v>
      </c>
      <c r="T9" s="10">
        <f t="shared" si="0"/>
        <v>0.66666666666666663</v>
      </c>
    </row>
    <row r="10" spans="2:20" ht="25.5">
      <c r="B10" s="305"/>
      <c r="C10" s="305"/>
      <c r="D10" s="21" t="s">
        <v>240</v>
      </c>
      <c r="E10" s="9">
        <v>1</v>
      </c>
      <c r="F10" s="9">
        <v>1</v>
      </c>
      <c r="G10" s="9">
        <v>1</v>
      </c>
      <c r="H10" s="9">
        <v>1</v>
      </c>
      <c r="I10" s="9">
        <v>0</v>
      </c>
      <c r="J10" s="9">
        <v>1</v>
      </c>
      <c r="K10" s="9">
        <v>0</v>
      </c>
      <c r="L10" s="9">
        <v>1</v>
      </c>
      <c r="M10" s="9">
        <v>0</v>
      </c>
      <c r="N10" s="12">
        <v>0</v>
      </c>
      <c r="O10" s="9">
        <v>1</v>
      </c>
      <c r="P10" s="9">
        <v>1</v>
      </c>
      <c r="Q10" s="9">
        <v>1</v>
      </c>
      <c r="R10" s="9">
        <v>1</v>
      </c>
      <c r="S10" s="9">
        <v>0</v>
      </c>
      <c r="T10" s="10">
        <f t="shared" si="0"/>
        <v>0.66666666666666663</v>
      </c>
    </row>
    <row r="11" spans="2:20" ht="25.5">
      <c r="B11" s="305"/>
      <c r="C11" s="305"/>
      <c r="D11" s="21" t="s">
        <v>241</v>
      </c>
      <c r="E11" s="9">
        <v>0</v>
      </c>
      <c r="F11" s="9">
        <v>0</v>
      </c>
      <c r="G11" s="9">
        <v>0</v>
      </c>
      <c r="H11" s="9">
        <v>1</v>
      </c>
      <c r="I11" s="9">
        <v>0</v>
      </c>
      <c r="J11" s="9">
        <v>1</v>
      </c>
      <c r="K11" s="9">
        <v>0</v>
      </c>
      <c r="L11" s="9">
        <v>1</v>
      </c>
      <c r="M11" s="9">
        <v>0</v>
      </c>
      <c r="N11" s="9">
        <v>0</v>
      </c>
      <c r="O11" s="9">
        <v>1</v>
      </c>
      <c r="P11" s="9">
        <v>1</v>
      </c>
      <c r="Q11" s="9">
        <v>0</v>
      </c>
      <c r="R11" s="9">
        <v>0</v>
      </c>
      <c r="S11" s="9">
        <v>0</v>
      </c>
      <c r="T11" s="10">
        <f t="shared" si="0"/>
        <v>0.33333333333333331</v>
      </c>
    </row>
    <row r="12" spans="2:20">
      <c r="B12" s="305"/>
      <c r="C12" s="305"/>
      <c r="D12" s="21" t="s">
        <v>242</v>
      </c>
      <c r="E12" s="9">
        <v>1</v>
      </c>
      <c r="F12" s="9">
        <v>1</v>
      </c>
      <c r="G12" s="9">
        <v>1</v>
      </c>
      <c r="H12" s="9">
        <v>0</v>
      </c>
      <c r="I12" s="9">
        <v>0</v>
      </c>
      <c r="J12" s="9">
        <v>1</v>
      </c>
      <c r="K12" s="9">
        <v>0</v>
      </c>
      <c r="L12" s="9">
        <v>1</v>
      </c>
      <c r="M12" s="9">
        <v>0</v>
      </c>
      <c r="N12" s="9">
        <v>1</v>
      </c>
      <c r="O12" s="9">
        <v>1</v>
      </c>
      <c r="P12" s="9">
        <v>1</v>
      </c>
      <c r="Q12" s="9">
        <v>1</v>
      </c>
      <c r="R12" s="9">
        <v>1</v>
      </c>
      <c r="S12" s="9">
        <v>0</v>
      </c>
      <c r="T12" s="10">
        <f t="shared" si="0"/>
        <v>0.66666666666666663</v>
      </c>
    </row>
    <row r="13" spans="2:20" ht="38.25">
      <c r="B13" s="305"/>
      <c r="C13" s="305"/>
      <c r="D13" s="21" t="s">
        <v>243</v>
      </c>
      <c r="E13" s="9">
        <v>0</v>
      </c>
      <c r="F13" s="9">
        <v>0</v>
      </c>
      <c r="G13" s="9">
        <v>1</v>
      </c>
      <c r="H13" s="9">
        <v>0</v>
      </c>
      <c r="I13" s="9">
        <v>0</v>
      </c>
      <c r="J13" s="9">
        <v>0</v>
      </c>
      <c r="K13" s="9">
        <v>0</v>
      </c>
      <c r="L13" s="9">
        <v>1</v>
      </c>
      <c r="M13" s="9">
        <v>0</v>
      </c>
      <c r="N13" s="9">
        <v>1</v>
      </c>
      <c r="O13" s="9">
        <v>1</v>
      </c>
      <c r="P13" s="9">
        <v>1</v>
      </c>
      <c r="Q13" s="9">
        <v>0</v>
      </c>
      <c r="R13" s="9">
        <v>0</v>
      </c>
      <c r="S13" s="9">
        <v>0</v>
      </c>
      <c r="T13" s="10">
        <f t="shared" si="0"/>
        <v>0.33333333333333331</v>
      </c>
    </row>
    <row r="14" spans="2:20">
      <c r="B14" s="306"/>
      <c r="C14" s="306"/>
      <c r="D14" s="21" t="s">
        <v>244</v>
      </c>
      <c r="E14" s="13">
        <v>1</v>
      </c>
      <c r="F14" s="13">
        <v>1</v>
      </c>
      <c r="G14" s="13">
        <v>1</v>
      </c>
      <c r="H14" s="9">
        <v>1</v>
      </c>
      <c r="I14" s="9">
        <v>0</v>
      </c>
      <c r="J14" s="9">
        <v>1</v>
      </c>
      <c r="K14" s="9">
        <v>1</v>
      </c>
      <c r="L14" s="9">
        <v>1</v>
      </c>
      <c r="M14" s="9">
        <v>0</v>
      </c>
      <c r="N14" s="9">
        <v>1</v>
      </c>
      <c r="O14" s="9">
        <v>1</v>
      </c>
      <c r="P14" s="9">
        <v>1</v>
      </c>
      <c r="Q14" s="9">
        <v>1</v>
      </c>
      <c r="R14" s="9">
        <v>1</v>
      </c>
      <c r="S14" s="9">
        <v>0</v>
      </c>
      <c r="T14" s="10">
        <f t="shared" si="0"/>
        <v>0.8</v>
      </c>
    </row>
    <row r="15" spans="2:20" ht="30.95" customHeight="1">
      <c r="B15" s="299" t="s">
        <v>245</v>
      </c>
      <c r="C15" s="299" t="s">
        <v>246</v>
      </c>
      <c r="D15" s="21" t="s">
        <v>247</v>
      </c>
      <c r="E15" s="13">
        <v>1</v>
      </c>
      <c r="F15" s="13">
        <v>1</v>
      </c>
      <c r="G15" s="13">
        <v>1</v>
      </c>
      <c r="H15" s="13">
        <v>1</v>
      </c>
      <c r="I15" s="13">
        <v>0</v>
      </c>
      <c r="J15" s="13">
        <v>1</v>
      </c>
      <c r="K15" s="13">
        <v>0</v>
      </c>
      <c r="L15" s="13">
        <v>1</v>
      </c>
      <c r="M15" s="13">
        <v>0</v>
      </c>
      <c r="N15" s="13">
        <v>1</v>
      </c>
      <c r="O15" s="13">
        <v>1</v>
      </c>
      <c r="P15" s="13">
        <v>0</v>
      </c>
      <c r="Q15" s="13">
        <v>1</v>
      </c>
      <c r="R15" s="13">
        <v>1</v>
      </c>
      <c r="S15" s="13">
        <v>0</v>
      </c>
      <c r="T15" s="10">
        <f t="shared" si="0"/>
        <v>0.66666666666666663</v>
      </c>
    </row>
    <row r="16" spans="2:20" ht="25.5">
      <c r="B16" s="300"/>
      <c r="C16" s="300"/>
      <c r="D16" s="21" t="s">
        <v>248</v>
      </c>
      <c r="E16" s="13">
        <v>1</v>
      </c>
      <c r="F16" s="13">
        <v>1</v>
      </c>
      <c r="G16" s="13">
        <v>1</v>
      </c>
      <c r="H16" s="13">
        <v>1</v>
      </c>
      <c r="I16" s="13">
        <v>1</v>
      </c>
      <c r="J16" s="13">
        <v>1</v>
      </c>
      <c r="K16" s="13">
        <v>0</v>
      </c>
      <c r="L16" s="13">
        <v>1</v>
      </c>
      <c r="M16" s="13">
        <v>0</v>
      </c>
      <c r="N16" s="13">
        <v>1</v>
      </c>
      <c r="O16" s="13">
        <v>1</v>
      </c>
      <c r="P16" s="13">
        <v>1</v>
      </c>
      <c r="Q16" s="13">
        <v>1</v>
      </c>
      <c r="R16" s="13">
        <v>1</v>
      </c>
      <c r="S16" s="13">
        <v>1</v>
      </c>
      <c r="T16" s="10">
        <f t="shared" si="0"/>
        <v>0.8666666666666667</v>
      </c>
    </row>
    <row r="17" spans="2:20">
      <c r="B17" s="300"/>
      <c r="C17" s="300"/>
      <c r="D17" s="21" t="s">
        <v>249</v>
      </c>
      <c r="E17" s="13">
        <v>0</v>
      </c>
      <c r="F17" s="13">
        <v>1</v>
      </c>
      <c r="G17" s="13">
        <v>1</v>
      </c>
      <c r="H17" s="13">
        <v>0</v>
      </c>
      <c r="I17" s="13">
        <v>0</v>
      </c>
      <c r="J17" s="13">
        <v>1</v>
      </c>
      <c r="K17" s="13">
        <v>0</v>
      </c>
      <c r="L17" s="13">
        <v>1</v>
      </c>
      <c r="M17" s="13">
        <v>0</v>
      </c>
      <c r="N17" s="13">
        <v>1</v>
      </c>
      <c r="O17" s="13">
        <v>0</v>
      </c>
      <c r="P17" s="13">
        <v>1</v>
      </c>
      <c r="Q17" s="13"/>
      <c r="R17" s="13">
        <v>1</v>
      </c>
      <c r="S17" s="13">
        <v>0</v>
      </c>
      <c r="T17" s="10">
        <f t="shared" si="0"/>
        <v>0.46666666666666667</v>
      </c>
    </row>
    <row r="18" spans="2:20" ht="51">
      <c r="B18" s="300"/>
      <c r="C18" s="300"/>
      <c r="D18" s="21" t="s">
        <v>250</v>
      </c>
      <c r="E18" s="13">
        <v>1</v>
      </c>
      <c r="F18" s="13">
        <v>1</v>
      </c>
      <c r="G18" s="13">
        <v>1</v>
      </c>
      <c r="H18" s="13">
        <v>0</v>
      </c>
      <c r="I18" s="13">
        <v>0</v>
      </c>
      <c r="J18" s="13">
        <v>1</v>
      </c>
      <c r="K18" s="13">
        <v>0</v>
      </c>
      <c r="L18" s="13">
        <v>1</v>
      </c>
      <c r="M18" s="13">
        <v>0</v>
      </c>
      <c r="N18" s="13">
        <v>1</v>
      </c>
      <c r="O18" s="13">
        <v>1</v>
      </c>
      <c r="P18" s="13">
        <v>1</v>
      </c>
      <c r="Q18" s="13">
        <v>1</v>
      </c>
      <c r="R18" s="13">
        <v>1</v>
      </c>
      <c r="S18" s="13">
        <v>0</v>
      </c>
      <c r="T18" s="10">
        <f t="shared" si="0"/>
        <v>0.66666666666666663</v>
      </c>
    </row>
    <row r="19" spans="2:20" ht="51">
      <c r="B19" s="300"/>
      <c r="C19" s="300"/>
      <c r="D19" s="21" t="s">
        <v>251</v>
      </c>
      <c r="E19" s="13">
        <v>0</v>
      </c>
      <c r="F19" s="13">
        <v>0</v>
      </c>
      <c r="G19" s="13">
        <v>0</v>
      </c>
      <c r="H19" s="13">
        <v>0</v>
      </c>
      <c r="I19" s="13">
        <v>0</v>
      </c>
      <c r="J19" s="13">
        <v>1</v>
      </c>
      <c r="K19" s="13">
        <v>0</v>
      </c>
      <c r="L19" s="13">
        <v>1</v>
      </c>
      <c r="M19" s="13">
        <v>0</v>
      </c>
      <c r="N19" s="13">
        <v>1</v>
      </c>
      <c r="O19" s="13">
        <v>1</v>
      </c>
      <c r="P19" s="13">
        <v>0</v>
      </c>
      <c r="Q19" s="13">
        <v>0</v>
      </c>
      <c r="R19" s="13">
        <v>1</v>
      </c>
      <c r="S19" s="13">
        <v>0</v>
      </c>
      <c r="T19" s="10">
        <f t="shared" si="0"/>
        <v>0.33333333333333331</v>
      </c>
    </row>
    <row r="20" spans="2:20" ht="51">
      <c r="B20" s="300"/>
      <c r="C20" s="300"/>
      <c r="D20" s="21" t="s">
        <v>252</v>
      </c>
      <c r="E20" s="13">
        <v>1</v>
      </c>
      <c r="F20" s="13">
        <v>1</v>
      </c>
      <c r="G20" s="13">
        <v>1</v>
      </c>
      <c r="H20" s="13">
        <v>0</v>
      </c>
      <c r="I20" s="13">
        <v>0</v>
      </c>
      <c r="J20" s="13">
        <v>1</v>
      </c>
      <c r="K20" s="13">
        <v>0</v>
      </c>
      <c r="L20" s="13">
        <v>1</v>
      </c>
      <c r="M20" s="13">
        <v>0</v>
      </c>
      <c r="N20" s="13">
        <v>1</v>
      </c>
      <c r="O20" s="13">
        <v>1</v>
      </c>
      <c r="P20" s="13">
        <v>1</v>
      </c>
      <c r="Q20" s="13">
        <v>1</v>
      </c>
      <c r="R20" s="13">
        <v>1</v>
      </c>
      <c r="S20" s="13">
        <v>0</v>
      </c>
      <c r="T20" s="10">
        <f t="shared" si="0"/>
        <v>0.66666666666666663</v>
      </c>
    </row>
    <row r="21" spans="2:20" ht="25.5">
      <c r="B21" s="300"/>
      <c r="C21" s="300"/>
      <c r="D21" s="21" t="s">
        <v>253</v>
      </c>
      <c r="E21" s="13">
        <v>0</v>
      </c>
      <c r="F21" s="13">
        <v>0</v>
      </c>
      <c r="G21" s="13">
        <v>1</v>
      </c>
      <c r="H21" s="13">
        <v>0</v>
      </c>
      <c r="I21" s="13">
        <v>0</v>
      </c>
      <c r="J21" s="13">
        <v>1</v>
      </c>
      <c r="K21" s="13">
        <v>0</v>
      </c>
      <c r="L21" s="13">
        <v>1</v>
      </c>
      <c r="M21" s="13">
        <v>0</v>
      </c>
      <c r="N21" s="13">
        <v>1</v>
      </c>
      <c r="O21" s="13">
        <v>1</v>
      </c>
      <c r="P21" s="13">
        <v>0</v>
      </c>
      <c r="Q21" s="13">
        <v>0</v>
      </c>
      <c r="R21" s="13">
        <v>1</v>
      </c>
      <c r="S21" s="13">
        <v>0</v>
      </c>
      <c r="T21" s="10">
        <f t="shared" si="0"/>
        <v>0.4</v>
      </c>
    </row>
    <row r="22" spans="2:20" ht="25.5">
      <c r="B22" s="300"/>
      <c r="C22" s="300"/>
      <c r="D22" s="21" t="s">
        <v>254</v>
      </c>
      <c r="E22" s="13">
        <v>0</v>
      </c>
      <c r="F22" s="13">
        <v>1</v>
      </c>
      <c r="G22" s="13">
        <v>1</v>
      </c>
      <c r="H22" s="13">
        <v>0</v>
      </c>
      <c r="I22" s="13">
        <v>0</v>
      </c>
      <c r="J22" s="13">
        <v>1</v>
      </c>
      <c r="K22" s="13">
        <v>0</v>
      </c>
      <c r="L22" s="13">
        <v>1</v>
      </c>
      <c r="M22" s="13">
        <v>0</v>
      </c>
      <c r="N22" s="13">
        <v>0</v>
      </c>
      <c r="O22" s="13">
        <v>1</v>
      </c>
      <c r="P22" s="13">
        <v>1</v>
      </c>
      <c r="Q22" s="13">
        <v>0</v>
      </c>
      <c r="R22" s="13">
        <v>1</v>
      </c>
      <c r="S22" s="13">
        <v>0</v>
      </c>
      <c r="T22" s="10">
        <f t="shared" si="0"/>
        <v>0.46666666666666667</v>
      </c>
    </row>
    <row r="23" spans="2:20" ht="38.25">
      <c r="B23" s="300"/>
      <c r="C23" s="300"/>
      <c r="D23" s="21" t="s">
        <v>255</v>
      </c>
      <c r="E23" s="13">
        <v>0</v>
      </c>
      <c r="F23" s="13">
        <v>1</v>
      </c>
      <c r="G23" s="13">
        <v>1</v>
      </c>
      <c r="H23" s="13">
        <v>0</v>
      </c>
      <c r="I23" s="13">
        <v>0</v>
      </c>
      <c r="J23" s="13">
        <v>1</v>
      </c>
      <c r="K23" s="13">
        <v>0</v>
      </c>
      <c r="L23" s="13">
        <v>1</v>
      </c>
      <c r="M23" s="13">
        <v>1</v>
      </c>
      <c r="N23" s="13">
        <v>1</v>
      </c>
      <c r="O23" s="13">
        <v>0</v>
      </c>
      <c r="P23" s="13">
        <v>1</v>
      </c>
      <c r="Q23" s="13">
        <v>0</v>
      </c>
      <c r="R23" s="13">
        <v>1</v>
      </c>
      <c r="S23" s="13">
        <v>0</v>
      </c>
      <c r="T23" s="10">
        <f t="shared" si="0"/>
        <v>0.53333333333333333</v>
      </c>
    </row>
    <row r="24" spans="2:20">
      <c r="B24" s="299" t="s">
        <v>256</v>
      </c>
      <c r="C24" s="299" t="s">
        <v>257</v>
      </c>
      <c r="D24" s="8" t="s">
        <v>258</v>
      </c>
      <c r="E24" s="13">
        <v>0</v>
      </c>
      <c r="F24" s="13">
        <v>1</v>
      </c>
      <c r="G24" s="13">
        <v>1</v>
      </c>
      <c r="H24" s="13">
        <v>0</v>
      </c>
      <c r="I24" s="13">
        <v>0</v>
      </c>
      <c r="J24" s="13">
        <v>0</v>
      </c>
      <c r="K24" s="13">
        <v>0</v>
      </c>
      <c r="L24" s="13">
        <v>1</v>
      </c>
      <c r="M24" s="13">
        <v>0</v>
      </c>
      <c r="N24" s="13">
        <v>1</v>
      </c>
      <c r="O24" s="13">
        <v>1</v>
      </c>
      <c r="P24" s="13">
        <v>1</v>
      </c>
      <c r="Q24" s="13">
        <v>1</v>
      </c>
      <c r="R24" s="13">
        <v>1</v>
      </c>
      <c r="S24" s="13">
        <v>0</v>
      </c>
      <c r="T24" s="10">
        <f t="shared" si="0"/>
        <v>0.53333333333333333</v>
      </c>
    </row>
    <row r="25" spans="2:20" ht="51">
      <c r="B25" s="300"/>
      <c r="C25" s="300"/>
      <c r="D25" s="8" t="s">
        <v>259</v>
      </c>
      <c r="E25" s="13">
        <v>0</v>
      </c>
      <c r="F25" s="13">
        <v>1</v>
      </c>
      <c r="G25" s="13">
        <v>1</v>
      </c>
      <c r="H25" s="13">
        <v>0</v>
      </c>
      <c r="I25" s="13">
        <v>0</v>
      </c>
      <c r="J25" s="13">
        <v>0</v>
      </c>
      <c r="K25" s="13">
        <v>0</v>
      </c>
      <c r="L25" s="13">
        <v>1</v>
      </c>
      <c r="M25" s="13">
        <v>0</v>
      </c>
      <c r="N25" s="13">
        <v>0</v>
      </c>
      <c r="O25" s="13">
        <v>1</v>
      </c>
      <c r="P25" s="13">
        <v>0</v>
      </c>
      <c r="Q25" s="13">
        <v>1</v>
      </c>
      <c r="R25" s="13">
        <v>0</v>
      </c>
      <c r="S25" s="13">
        <v>0</v>
      </c>
      <c r="T25" s="10">
        <f t="shared" si="0"/>
        <v>0.33333333333333331</v>
      </c>
    </row>
    <row r="26" spans="2:20" ht="25.5">
      <c r="B26" s="300"/>
      <c r="C26" s="300"/>
      <c r="D26" s="21" t="s">
        <v>260</v>
      </c>
      <c r="E26" s="13">
        <v>0</v>
      </c>
      <c r="F26" s="13">
        <v>1</v>
      </c>
      <c r="G26" s="13">
        <v>1</v>
      </c>
      <c r="H26" s="13">
        <v>0</v>
      </c>
      <c r="I26" s="13"/>
      <c r="J26" s="13">
        <v>1</v>
      </c>
      <c r="K26" s="13">
        <v>0</v>
      </c>
      <c r="L26" s="13">
        <v>1</v>
      </c>
      <c r="M26" s="13">
        <v>0</v>
      </c>
      <c r="N26" s="13">
        <v>1</v>
      </c>
      <c r="O26" s="13">
        <v>1</v>
      </c>
      <c r="P26" s="13">
        <v>1</v>
      </c>
      <c r="Q26" s="13">
        <v>0</v>
      </c>
      <c r="R26" s="13">
        <v>1</v>
      </c>
      <c r="S26" s="13">
        <v>0</v>
      </c>
      <c r="T26" s="10">
        <f t="shared" si="0"/>
        <v>0.53333333333333333</v>
      </c>
    </row>
    <row r="27" spans="2:20">
      <c r="B27" s="300"/>
      <c r="C27" s="300"/>
      <c r="D27" s="21" t="s">
        <v>261</v>
      </c>
      <c r="E27" s="13">
        <v>0</v>
      </c>
      <c r="F27" s="13">
        <v>1</v>
      </c>
      <c r="G27" s="13">
        <v>1</v>
      </c>
      <c r="H27" s="13">
        <v>0</v>
      </c>
      <c r="I27" s="13">
        <v>0</v>
      </c>
      <c r="J27" s="13">
        <v>0</v>
      </c>
      <c r="K27" s="13">
        <v>0</v>
      </c>
      <c r="L27" s="13">
        <v>1</v>
      </c>
      <c r="M27" s="13">
        <v>0</v>
      </c>
      <c r="N27" s="13">
        <v>1</v>
      </c>
      <c r="O27" s="13">
        <v>1</v>
      </c>
      <c r="P27" s="13">
        <v>1</v>
      </c>
      <c r="Q27" s="13">
        <v>0</v>
      </c>
      <c r="R27" s="13">
        <v>0</v>
      </c>
      <c r="S27" s="13">
        <v>0</v>
      </c>
      <c r="T27" s="10">
        <f t="shared" si="0"/>
        <v>0.4</v>
      </c>
    </row>
    <row r="28" spans="2:20" ht="25.5">
      <c r="B28" s="300"/>
      <c r="C28" s="300"/>
      <c r="D28" s="8" t="s">
        <v>262</v>
      </c>
      <c r="E28" s="13">
        <v>1</v>
      </c>
      <c r="F28" s="13">
        <v>1</v>
      </c>
      <c r="G28" s="13">
        <v>1</v>
      </c>
      <c r="H28" s="13">
        <v>0</v>
      </c>
      <c r="I28" s="13">
        <v>0</v>
      </c>
      <c r="J28" s="13">
        <v>1</v>
      </c>
      <c r="K28" s="13">
        <v>0</v>
      </c>
      <c r="L28" s="13">
        <v>1</v>
      </c>
      <c r="M28" s="13">
        <v>0</v>
      </c>
      <c r="N28" s="13">
        <v>1</v>
      </c>
      <c r="O28" s="13">
        <v>1</v>
      </c>
      <c r="P28" s="13">
        <v>1</v>
      </c>
      <c r="Q28" s="13">
        <v>1</v>
      </c>
      <c r="R28" s="13">
        <v>1</v>
      </c>
      <c r="S28" s="13">
        <v>0</v>
      </c>
      <c r="T28" s="10">
        <f t="shared" si="0"/>
        <v>0.66666666666666663</v>
      </c>
    </row>
    <row r="29" spans="2:20">
      <c r="H29" s="11"/>
    </row>
  </sheetData>
  <mergeCells count="23">
    <mergeCell ref="B2:D2"/>
    <mergeCell ref="E2:S2"/>
    <mergeCell ref="T2:T4"/>
    <mergeCell ref="B3:B4"/>
    <mergeCell ref="C3:C4"/>
    <mergeCell ref="D3:D4"/>
    <mergeCell ref="E3:E4"/>
    <mergeCell ref="F3:F4"/>
    <mergeCell ref="G3:G4"/>
    <mergeCell ref="H3:L3"/>
    <mergeCell ref="S3:S4"/>
    <mergeCell ref="P3:P4"/>
    <mergeCell ref="Q3:Q4"/>
    <mergeCell ref="R3:R4"/>
    <mergeCell ref="B24:B28"/>
    <mergeCell ref="C24:C28"/>
    <mergeCell ref="M3:M4"/>
    <mergeCell ref="N3:N4"/>
    <mergeCell ref="O3:O4"/>
    <mergeCell ref="B5:B14"/>
    <mergeCell ref="C5:C14"/>
    <mergeCell ref="B15:B23"/>
    <mergeCell ref="C15:C23"/>
  </mergeCells>
  <conditionalFormatting sqref="T5:T28">
    <cfRule type="iconSet" priority="1">
      <iconSet>
        <cfvo type="percent" val="0"/>
        <cfvo type="percent" val="33"/>
        <cfvo type="percent" val="67"/>
      </iconSet>
    </cfRule>
  </conditionalFormatting>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24</vt:i4>
      </vt:variant>
    </vt:vector>
  </HeadingPairs>
  <TitlesOfParts>
    <vt:vector size="36" baseType="lpstr">
      <vt:lpstr>Титул</vt:lpstr>
      <vt:lpstr>Содержание</vt:lpstr>
      <vt:lpstr>Ответственность перед сотру</vt:lpstr>
      <vt:lpstr>Развитие цифрового </vt:lpstr>
      <vt:lpstr>Ответственное управление</vt:lpstr>
      <vt:lpstr>Забота об окружающей </vt:lpstr>
      <vt:lpstr>КА</vt:lpstr>
      <vt:lpstr>Регуляторика</vt:lpstr>
      <vt:lpstr>Критерии рейтингов</vt:lpstr>
      <vt:lpstr>№1. Матрица 3D</vt:lpstr>
      <vt:lpstr>№2. Матрица 3D</vt:lpstr>
      <vt:lpstr>№3. Матрица 3D</vt:lpstr>
      <vt:lpstr>'Ответственность перед сотру'!_ftn1</vt:lpstr>
      <vt:lpstr>'Ответственность перед сотру'!_ftn2</vt:lpstr>
      <vt:lpstr>'Ответственность перед сотру'!_ftn3</vt:lpstr>
      <vt:lpstr>'Ответственность перед сотру'!_ftnref1</vt:lpstr>
      <vt:lpstr>'Ответственность перед сотру'!_ftnref10</vt:lpstr>
      <vt:lpstr>'Ответственность перед сотру'!_ftnref11</vt:lpstr>
      <vt:lpstr>'Ответственность перед сотру'!_ftnref12</vt:lpstr>
      <vt:lpstr>'Ответственность перед сотру'!_ftnref13</vt:lpstr>
      <vt:lpstr>'Ответственность перед сотру'!_ftnref14</vt:lpstr>
      <vt:lpstr>'Ответственность перед сотру'!_ftnref15</vt:lpstr>
      <vt:lpstr>'Ответственность перед сотру'!_ftnref16</vt:lpstr>
      <vt:lpstr>'Ответственность перед сотру'!_ftnref17</vt:lpstr>
      <vt:lpstr>'Ответственность перед сотру'!_ftnref2</vt:lpstr>
      <vt:lpstr>'Ответственность перед сотру'!_ftnref3</vt:lpstr>
      <vt:lpstr>'Ответственность перед сотру'!_ftnref4</vt:lpstr>
      <vt:lpstr>'Ответственность перед сотру'!_ftnref5</vt:lpstr>
      <vt:lpstr>'Ответственность перед сотру'!_ftnref6</vt:lpstr>
      <vt:lpstr>'Ответственность перед сотру'!_ftnref7</vt:lpstr>
      <vt:lpstr>'Ответственность перед сотру'!_ftnref8</vt:lpstr>
      <vt:lpstr>'Ответственность перед сотру'!_ftnref9</vt:lpstr>
      <vt:lpstr>'Ответственность перед сотру'!_Toc178598605</vt:lpstr>
      <vt:lpstr>'Развитие цифрового '!_Toc178598606</vt:lpstr>
      <vt:lpstr>'Ответственное управление'!_Toc178598608</vt:lpstr>
      <vt:lpstr>'Забота об окружающей '!_Toc178598609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2025-08-25T11:35:54Z</dcterms:modified>
</cp:coreProperties>
</file>